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240" windowWidth="19440" windowHeight="9495" tabRatio="794"/>
  </bookViews>
  <sheets>
    <sheet name="Лист1" sheetId="13" r:id="rId1"/>
    <sheet name="содержание имущ. комплекса1" sheetId="12" r:id="rId2"/>
  </sheets>
  <calcPr calcId="125725"/>
</workbook>
</file>

<file path=xl/calcChain.xml><?xml version="1.0" encoding="utf-8"?>
<calcChain xmlns="http://schemas.openxmlformats.org/spreadsheetml/2006/main">
  <c r="D10" i="13"/>
  <c r="F13" i="12" l="1"/>
  <c r="F12"/>
  <c r="F14" s="1"/>
  <c r="F6"/>
  <c r="F5"/>
  <c r="F7" s="1"/>
  <c r="F15" i="13"/>
  <c r="F16" s="1"/>
  <c r="F10"/>
</calcChain>
</file>

<file path=xl/sharedStrings.xml><?xml version="1.0" encoding="utf-8"?>
<sst xmlns="http://schemas.openxmlformats.org/spreadsheetml/2006/main" count="50" uniqueCount="43">
  <si>
    <t>Показатель объема</t>
  </si>
  <si>
    <t>Наименование показателя объема</t>
  </si>
  <si>
    <t>Наименование ресурса</t>
  </si>
  <si>
    <t>кВт час.</t>
  </si>
  <si>
    <t>Ккал</t>
  </si>
  <si>
    <t>Уникальный номер реестровой записи:</t>
  </si>
  <si>
    <t>Электроэнергия</t>
  </si>
  <si>
    <t>Теплоэнергия</t>
  </si>
  <si>
    <t>7=5*6</t>
  </si>
  <si>
    <t>Сумма</t>
  </si>
  <si>
    <t>Примечание</t>
  </si>
  <si>
    <t>Уплата налогов</t>
  </si>
  <si>
    <t>Кадастровая стоимость</t>
  </si>
  <si>
    <t>Ставка налога</t>
  </si>
  <si>
    <t>Итого:</t>
  </si>
  <si>
    <t>Процент (%)</t>
  </si>
  <si>
    <t>Директор МКУ «Управление культуры»</t>
  </si>
  <si>
    <t>Главный бухгалтер</t>
  </si>
  <si>
    <t>Главный экономист</t>
  </si>
  <si>
    <t>10. Нормативные затраты на уплату налогов</t>
  </si>
  <si>
    <t>Нормативные затраты</t>
  </si>
  <si>
    <t xml:space="preserve">Договор с 01.01.2016г. </t>
  </si>
  <si>
    <t xml:space="preserve">Организация деятельности клубных формирований и формирований самодеятельного народного творчества </t>
  </si>
  <si>
    <t>Количество участников кл. формирований</t>
  </si>
  <si>
    <t>9. Нормативные затраты на содержание имущества ДК "Бригантина"</t>
  </si>
  <si>
    <t>Налог на землю</t>
  </si>
  <si>
    <t>Налог на имущество</t>
  </si>
  <si>
    <t>к постановлению Администрации МГО</t>
  </si>
  <si>
    <t xml:space="preserve">Объем финансового  обеспечения выполнения муниципального задания </t>
  </si>
  <si>
    <t>Муниципальная (государственная) услуга (работа):</t>
  </si>
  <si>
    <t>Муниципального бюджетного учреждения Центр досуга "Строитель"</t>
  </si>
  <si>
    <t>Объем муниципальной (государственной) услуги (работы), чел.:</t>
  </si>
  <si>
    <t>Затраты на уплату налогов, руб.:</t>
  </si>
  <si>
    <t>Объем финансового обеспечения, руб.:</t>
  </si>
  <si>
    <t>Ж.Ю. Мартенс</t>
  </si>
  <si>
    <t>И.В. Поликарпова</t>
  </si>
  <si>
    <t>на 2017 год</t>
  </si>
  <si>
    <t>07025100000000000004103</t>
  </si>
  <si>
    <t>И.М.Курбатова</t>
  </si>
  <si>
    <t>Исполнитель</t>
  </si>
  <si>
    <t>Приложение № 8</t>
  </si>
  <si>
    <t>Норматив затрат, руб./кл. форм. (год):</t>
  </si>
  <si>
    <t>от 13.01.2017 года № 105</t>
  </si>
</sst>
</file>

<file path=xl/styles.xml><?xml version="1.0" encoding="utf-8"?>
<styleSheet xmlns="http://schemas.openxmlformats.org/spreadsheetml/2006/main">
  <numFmts count="2">
    <numFmt numFmtId="164" formatCode="0.00000000000000"/>
    <numFmt numFmtId="165" formatCode="0.0000000000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0"/>
      <name val="Calibri"/>
      <family val="2"/>
      <scheme val="minor"/>
    </font>
    <font>
      <sz val="11"/>
      <color theme="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4" fillId="0" borderId="0"/>
    <xf numFmtId="0" fontId="3" fillId="0" borderId="0"/>
    <xf numFmtId="0" fontId="1" fillId="0" borderId="0"/>
  </cellStyleXfs>
  <cellXfs count="79">
    <xf numFmtId="0" fontId="0" fillId="0" borderId="0" xfId="0"/>
    <xf numFmtId="4" fontId="9" fillId="0" borderId="1" xfId="0" applyNumberFormat="1" applyFont="1" applyFill="1" applyBorder="1" applyAlignment="1">
      <alignment horizontal="right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left" vertical="center" wrapText="1"/>
    </xf>
    <xf numFmtId="4" fontId="11" fillId="0" borderId="0" xfId="0" applyNumberFormat="1" applyFont="1" applyFill="1" applyBorder="1" applyAlignment="1">
      <alignment horizontal="left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3" fillId="0" borderId="0" xfId="0" applyFont="1"/>
    <xf numFmtId="0" fontId="13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justify" vertical="center"/>
    </xf>
    <xf numFmtId="0" fontId="14" fillId="0" borderId="0" xfId="0" applyFont="1" applyFill="1"/>
    <xf numFmtId="0" fontId="14" fillId="0" borderId="0" xfId="0" applyFont="1"/>
    <xf numFmtId="0" fontId="14" fillId="0" borderId="0" xfId="0" applyFont="1" applyFill="1" applyAlignment="1">
      <alignment horizontal="justify" vertical="center" wrapText="1"/>
    </xf>
    <xf numFmtId="0" fontId="5" fillId="0" borderId="0" xfId="0" applyFont="1"/>
    <xf numFmtId="0" fontId="13" fillId="0" borderId="0" xfId="0" applyFont="1" applyFill="1" applyAlignment="1">
      <alignment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right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justify" vertical="center" wrapText="1"/>
    </xf>
    <xf numFmtId="0" fontId="13" fillId="0" borderId="0" xfId="0" applyFont="1" applyFill="1" applyAlignment="1">
      <alignment vertical="center" wrapText="1"/>
    </xf>
    <xf numFmtId="0" fontId="17" fillId="0" borderId="0" xfId="0" applyFont="1"/>
    <xf numFmtId="0" fontId="18" fillId="0" borderId="0" xfId="0" applyFont="1" applyAlignment="1">
      <alignment horizontal="right"/>
    </xf>
    <xf numFmtId="0" fontId="17" fillId="0" borderId="0" xfId="0" applyFont="1" applyBorder="1"/>
    <xf numFmtId="0" fontId="18" fillId="0" borderId="1" xfId="0" applyFont="1" applyBorder="1" applyAlignment="1">
      <alignment horizontal="justify" vertical="top" wrapText="1"/>
    </xf>
    <xf numFmtId="0" fontId="18" fillId="0" borderId="1" xfId="0" applyFont="1" applyBorder="1" applyAlignment="1">
      <alignment wrapText="1"/>
    </xf>
    <xf numFmtId="0" fontId="13" fillId="0" borderId="0" xfId="0" applyFont="1" applyBorder="1" applyAlignment="1">
      <alignment wrapText="1"/>
    </xf>
    <xf numFmtId="49" fontId="18" fillId="0" borderId="1" xfId="0" applyNumberFormat="1" applyFont="1" applyBorder="1" applyAlignment="1"/>
    <xf numFmtId="49" fontId="13" fillId="0" borderId="0" xfId="0" applyNumberFormat="1" applyFont="1" applyBorder="1" applyAlignment="1"/>
    <xf numFmtId="0" fontId="18" fillId="0" borderId="1" xfId="0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4" fontId="18" fillId="0" borderId="1" xfId="0" applyNumberFormat="1" applyFont="1" applyBorder="1" applyAlignment="1">
      <alignment horizontal="justify" vertical="top" wrapText="1"/>
    </xf>
    <xf numFmtId="0" fontId="14" fillId="0" borderId="0" xfId="0" applyFont="1" applyFill="1" applyAlignment="1">
      <alignment vertical="center" wrapText="1"/>
    </xf>
    <xf numFmtId="0" fontId="14" fillId="0" borderId="0" xfId="0" applyFont="1" applyFill="1" applyAlignment="1">
      <alignment horizontal="right" vertical="center" wrapText="1"/>
    </xf>
    <xf numFmtId="0" fontId="13" fillId="0" borderId="0" xfId="0" applyFont="1" applyFill="1" applyAlignment="1">
      <alignment horizontal="right"/>
    </xf>
    <xf numFmtId="0" fontId="13" fillId="0" borderId="0" xfId="0" applyFont="1" applyFill="1" applyAlignment="1">
      <alignment horizontal="right" vertical="center" wrapText="1"/>
    </xf>
    <xf numFmtId="0" fontId="17" fillId="0" borderId="0" xfId="0" applyFont="1" applyAlignment="1">
      <alignment horizontal="right"/>
    </xf>
    <xf numFmtId="0" fontId="18" fillId="0" borderId="1" xfId="0" applyFont="1" applyBorder="1" applyAlignment="1">
      <alignment horizontal="left" vertical="top" wrapText="1"/>
    </xf>
    <xf numFmtId="165" fontId="18" fillId="0" borderId="1" xfId="0" applyNumberFormat="1" applyFont="1" applyBorder="1" applyAlignment="1">
      <alignment horizontal="justify" vertical="top" wrapText="1"/>
    </xf>
    <xf numFmtId="0" fontId="19" fillId="0" borderId="0" xfId="0" applyFont="1" applyBorder="1"/>
    <xf numFmtId="164" fontId="19" fillId="0" borderId="0" xfId="0" applyNumberFormat="1" applyFont="1" applyBorder="1"/>
    <xf numFmtId="0" fontId="19" fillId="0" borderId="0" xfId="0" applyFont="1"/>
    <xf numFmtId="2" fontId="19" fillId="0" borderId="0" xfId="0" applyNumberFormat="1" applyFont="1"/>
    <xf numFmtId="4" fontId="19" fillId="0" borderId="0" xfId="0" applyNumberFormat="1" applyFont="1"/>
    <xf numFmtId="165" fontId="19" fillId="0" borderId="0" xfId="0" applyNumberFormat="1" applyFont="1"/>
    <xf numFmtId="0" fontId="20" fillId="0" borderId="0" xfId="0" applyFont="1" applyFill="1" applyAlignment="1">
      <alignment vertical="center" wrapText="1"/>
    </xf>
    <xf numFmtId="165" fontId="21" fillId="0" borderId="0" xfId="0" applyNumberFormat="1" applyFont="1" applyBorder="1" applyAlignment="1">
      <alignment horizontal="left"/>
    </xf>
    <xf numFmtId="0" fontId="18" fillId="0" borderId="0" xfId="0" applyFont="1" applyAlignment="1">
      <alignment horizontal="center"/>
    </xf>
    <xf numFmtId="0" fontId="18" fillId="2" borderId="1" xfId="0" applyFont="1" applyFill="1" applyBorder="1" applyAlignment="1">
      <alignment horizontal="justify" vertical="top" wrapText="1"/>
    </xf>
    <xf numFmtId="0" fontId="18" fillId="0" borderId="0" xfId="0" applyFont="1" applyAlignment="1">
      <alignment horizontal="center"/>
    </xf>
    <xf numFmtId="0" fontId="18" fillId="0" borderId="5" xfId="0" applyFont="1" applyBorder="1" applyAlignment="1">
      <alignment horizontal="center"/>
    </xf>
    <xf numFmtId="0" fontId="14" fillId="0" borderId="0" xfId="0" applyFont="1" applyFill="1" applyAlignment="1">
      <alignment horizontal="justify" vertical="center" wrapText="1"/>
    </xf>
    <xf numFmtId="0" fontId="13" fillId="0" borderId="0" xfId="0" applyFont="1" applyFill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1" xfId="0" applyFont="1" applyBorder="1"/>
    <xf numFmtId="0" fontId="14" fillId="0" borderId="0" xfId="0" applyFont="1" applyFill="1" applyAlignment="1">
      <alignment horizontal="left" vertical="center" wrapText="1"/>
    </xf>
    <xf numFmtId="4" fontId="12" fillId="0" borderId="2" xfId="0" applyNumberFormat="1" applyFont="1" applyFill="1" applyBorder="1" applyAlignment="1">
      <alignment vertical="center" wrapText="1"/>
    </xf>
    <xf numFmtId="4" fontId="12" fillId="0" borderId="3" xfId="0" applyNumberFormat="1" applyFont="1" applyFill="1" applyBorder="1" applyAlignment="1">
      <alignment vertical="center" wrapText="1"/>
    </xf>
    <xf numFmtId="4" fontId="12" fillId="0" borderId="2" xfId="0" applyNumberFormat="1" applyFont="1" applyFill="1" applyBorder="1" applyAlignment="1">
      <alignment horizontal="left" vertical="center" wrapText="1"/>
    </xf>
    <xf numFmtId="4" fontId="12" fillId="0" borderId="3" xfId="0" applyNumberFormat="1" applyFont="1" applyFill="1" applyBorder="1" applyAlignment="1">
      <alignment horizontal="left" vertical="center" wrapText="1"/>
    </xf>
    <xf numFmtId="4" fontId="12" fillId="0" borderId="4" xfId="0" applyNumberFormat="1" applyFont="1" applyFill="1" applyBorder="1" applyAlignment="1">
      <alignment horizontal="left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horizontal="left" vertical="center" wrapText="1"/>
    </xf>
    <xf numFmtId="4" fontId="15" fillId="0" borderId="0" xfId="0" applyNumberFormat="1" applyFont="1" applyFill="1" applyBorder="1" applyAlignment="1">
      <alignment horizontal="left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4"/>
  <sheetViews>
    <sheetView tabSelected="1" workbookViewId="0">
      <selection activeCell="G8" sqref="G8"/>
    </sheetView>
  </sheetViews>
  <sheetFormatPr defaultRowHeight="15.75"/>
  <cols>
    <col min="1" max="1" width="40.85546875" style="28" customWidth="1"/>
    <col min="2" max="2" width="44" style="28" customWidth="1"/>
    <col min="3" max="3" width="9.140625" style="28"/>
    <col min="4" max="4" width="14.28515625" style="28" customWidth="1"/>
    <col min="5" max="5" width="13" style="28" customWidth="1"/>
    <col min="6" max="6" width="18.42578125" style="28" hidden="1" customWidth="1"/>
    <col min="7" max="7" width="21.42578125" style="28" bestFit="1" customWidth="1"/>
    <col min="8" max="16384" width="9.140625" style="28"/>
  </cols>
  <sheetData>
    <row r="1" spans="1:8">
      <c r="B1" s="54" t="s">
        <v>40</v>
      </c>
    </row>
    <row r="2" spans="1:8">
      <c r="B2" s="29" t="s">
        <v>27</v>
      </c>
    </row>
    <row r="3" spans="1:8">
      <c r="B3" s="29" t="s">
        <v>42</v>
      </c>
    </row>
    <row r="4" spans="1:8">
      <c r="B4" s="29"/>
    </row>
    <row r="5" spans="1:8">
      <c r="A5" s="56" t="s">
        <v>28</v>
      </c>
      <c r="B5" s="56"/>
    </row>
    <row r="6" spans="1:8">
      <c r="A6" s="56" t="s">
        <v>30</v>
      </c>
      <c r="B6" s="56"/>
      <c r="C6" s="30"/>
      <c r="D6" s="30"/>
      <c r="E6" s="30"/>
      <c r="F6" s="30"/>
      <c r="G6" s="30"/>
      <c r="H6" s="30"/>
    </row>
    <row r="7" spans="1:8">
      <c r="A7" s="57" t="s">
        <v>36</v>
      </c>
      <c r="B7" s="57"/>
      <c r="C7" s="30"/>
      <c r="D7" s="30"/>
      <c r="E7" s="30"/>
      <c r="F7" s="30"/>
      <c r="G7" s="30"/>
      <c r="H7" s="30"/>
    </row>
    <row r="8" spans="1:8" ht="48.75" customHeight="1">
      <c r="A8" s="31" t="s">
        <v>29</v>
      </c>
      <c r="B8" s="32" t="s">
        <v>22</v>
      </c>
      <c r="C8" s="33"/>
      <c r="D8" s="33"/>
      <c r="E8" s="33"/>
      <c r="F8" s="33"/>
      <c r="G8" s="33"/>
      <c r="H8" s="30"/>
    </row>
    <row r="9" spans="1:8" ht="31.5" customHeight="1">
      <c r="A9" s="31" t="s">
        <v>5</v>
      </c>
      <c r="B9" s="34" t="s">
        <v>37</v>
      </c>
      <c r="C9" s="35"/>
      <c r="D9" s="35"/>
      <c r="E9" s="35"/>
      <c r="F9" s="35"/>
      <c r="G9" s="35"/>
      <c r="H9" s="30"/>
    </row>
    <row r="10" spans="1:8" ht="18.75" customHeight="1">
      <c r="A10" s="31" t="s">
        <v>41</v>
      </c>
      <c r="B10" s="55">
        <v>606647.6</v>
      </c>
      <c r="C10" s="30"/>
      <c r="D10" s="30">
        <f>B10*B11+B13</f>
        <v>13285099.6</v>
      </c>
      <c r="E10" s="30"/>
      <c r="F10" s="30">
        <f>B10*B11+B13</f>
        <v>13285099.6</v>
      </c>
      <c r="G10" s="30"/>
      <c r="H10" s="30"/>
    </row>
    <row r="11" spans="1:8" ht="35.25" customHeight="1">
      <c r="A11" s="44" t="s">
        <v>31</v>
      </c>
      <c r="B11" s="36">
        <v>21</v>
      </c>
      <c r="C11" s="37"/>
      <c r="D11" s="53"/>
      <c r="E11" s="37"/>
      <c r="F11" s="30">
        <v>13058973</v>
      </c>
      <c r="G11" s="30"/>
      <c r="H11" s="30"/>
    </row>
    <row r="12" spans="1:8">
      <c r="A12" s="31"/>
      <c r="B12" s="31"/>
      <c r="C12" s="30"/>
      <c r="D12" s="30"/>
      <c r="E12" s="46"/>
      <c r="F12" s="47"/>
      <c r="G12" s="46"/>
      <c r="H12" s="30"/>
    </row>
    <row r="13" spans="1:8" ht="15" customHeight="1">
      <c r="A13" s="31" t="s">
        <v>32</v>
      </c>
      <c r="B13" s="38">
        <v>545500</v>
      </c>
      <c r="E13" s="48"/>
      <c r="F13" s="48"/>
      <c r="G13" s="48"/>
    </row>
    <row r="14" spans="1:8" ht="26.25" customHeight="1">
      <c r="A14" s="31"/>
      <c r="B14" s="45"/>
      <c r="E14" s="49"/>
      <c r="F14" s="49">
        <v>12558400</v>
      </c>
      <c r="G14" s="50"/>
    </row>
    <row r="15" spans="1:8" ht="24.75" customHeight="1">
      <c r="A15" s="31" t="s">
        <v>33</v>
      </c>
      <c r="B15" s="38">
        <v>13285100</v>
      </c>
      <c r="E15" s="48"/>
      <c r="F15" s="48">
        <f>B10*B11+B13</f>
        <v>13285099.6</v>
      </c>
      <c r="G15" s="51"/>
    </row>
    <row r="16" spans="1:8">
      <c r="E16" s="48"/>
      <c r="F16" s="51">
        <f>F14/F15</f>
        <v>0.94529964984229398</v>
      </c>
      <c r="G16" s="48"/>
    </row>
    <row r="17" spans="1:7">
      <c r="E17" s="48"/>
      <c r="F17" s="48"/>
      <c r="G17" s="48"/>
    </row>
    <row r="18" spans="1:7">
      <c r="E18" s="48"/>
      <c r="F18" s="48"/>
      <c r="G18" s="48"/>
    </row>
    <row r="19" spans="1:7" ht="18.75" customHeight="1">
      <c r="A19" s="39" t="s">
        <v>16</v>
      </c>
      <c r="B19" s="40" t="s">
        <v>34</v>
      </c>
      <c r="C19" s="39"/>
      <c r="D19" s="39"/>
      <c r="E19" s="52"/>
      <c r="F19" s="48"/>
      <c r="G19" s="48"/>
    </row>
    <row r="20" spans="1:7">
      <c r="A20" s="15"/>
      <c r="B20" s="41"/>
      <c r="C20" s="7"/>
      <c r="D20" s="7"/>
      <c r="E20" s="7"/>
    </row>
    <row r="21" spans="1:7">
      <c r="A21" s="39" t="s">
        <v>17</v>
      </c>
      <c r="B21" s="42" t="s">
        <v>35</v>
      </c>
      <c r="C21" s="27"/>
      <c r="D21" s="27"/>
      <c r="E21" s="7"/>
    </row>
    <row r="22" spans="1:7">
      <c r="A22" s="26"/>
      <c r="B22" s="42"/>
      <c r="C22" s="27"/>
      <c r="D22" s="27"/>
      <c r="E22" s="7"/>
    </row>
    <row r="23" spans="1:7">
      <c r="A23" s="39" t="s">
        <v>39</v>
      </c>
      <c r="B23" s="42" t="s">
        <v>38</v>
      </c>
      <c r="C23" s="27"/>
      <c r="D23" s="27"/>
      <c r="E23" s="7"/>
    </row>
    <row r="24" spans="1:7">
      <c r="B24" s="43"/>
    </row>
  </sheetData>
  <mergeCells count="3">
    <mergeCell ref="A5:B5"/>
    <mergeCell ref="A6:B6"/>
    <mergeCell ref="A7:B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1"/>
  <sheetViews>
    <sheetView workbookViewId="0">
      <selection activeCell="G19" sqref="G19"/>
    </sheetView>
  </sheetViews>
  <sheetFormatPr defaultRowHeight="12.75"/>
  <cols>
    <col min="1" max="1" width="18.7109375" style="19" customWidth="1"/>
    <col min="2" max="2" width="14.7109375" style="19" customWidth="1"/>
    <col min="3" max="3" width="10.85546875" style="19" customWidth="1"/>
    <col min="4" max="4" width="13.7109375" style="19" customWidth="1"/>
    <col min="5" max="5" width="13.42578125" style="19" customWidth="1"/>
    <col min="6" max="6" width="15" style="19" customWidth="1"/>
    <col min="7" max="7" width="13.28515625" style="19" customWidth="1"/>
    <col min="8" max="9" width="9.140625" style="19"/>
    <col min="10" max="10" width="7.7109375" style="19" customWidth="1"/>
    <col min="11" max="16384" width="9.140625" style="19"/>
  </cols>
  <sheetData>
    <row r="1" spans="1:12" s="6" customFormat="1" ht="15">
      <c r="A1" s="71" t="s">
        <v>24</v>
      </c>
      <c r="B1" s="72"/>
      <c r="C1" s="72"/>
      <c r="D1" s="72"/>
      <c r="E1" s="72"/>
      <c r="F1" s="72"/>
      <c r="G1" s="72"/>
      <c r="H1" s="72"/>
      <c r="I1" s="72"/>
      <c r="J1" s="72"/>
    </row>
    <row r="2" spans="1:12">
      <c r="A2" s="3"/>
      <c r="B2" s="4"/>
      <c r="C2" s="4"/>
      <c r="D2" s="4"/>
      <c r="E2" s="4"/>
      <c r="F2" s="4"/>
      <c r="G2" s="4"/>
      <c r="H2" s="4"/>
      <c r="I2" s="4"/>
      <c r="J2" s="4"/>
    </row>
    <row r="3" spans="1:12" ht="45" customHeight="1">
      <c r="A3" s="8" t="s">
        <v>2</v>
      </c>
      <c r="B3" s="8" t="s">
        <v>1</v>
      </c>
      <c r="C3" s="8" t="s">
        <v>0</v>
      </c>
      <c r="D3" s="14" t="s">
        <v>23</v>
      </c>
      <c r="E3" s="8" t="s">
        <v>20</v>
      </c>
      <c r="F3" s="13" t="s">
        <v>9</v>
      </c>
      <c r="G3" s="9" t="s">
        <v>15</v>
      </c>
      <c r="H3" s="73" t="s">
        <v>10</v>
      </c>
      <c r="I3" s="73"/>
      <c r="J3" s="73"/>
    </row>
    <row r="4" spans="1:12" ht="12.75" customHeight="1">
      <c r="A4" s="23">
        <v>1</v>
      </c>
      <c r="B4" s="23">
        <v>2</v>
      </c>
      <c r="C4" s="23">
        <v>3</v>
      </c>
      <c r="D4" s="23">
        <v>5</v>
      </c>
      <c r="E4" s="23">
        <v>6</v>
      </c>
      <c r="F4" s="10" t="s">
        <v>8</v>
      </c>
      <c r="G4" s="10">
        <v>8</v>
      </c>
      <c r="H4" s="75">
        <v>9</v>
      </c>
      <c r="I4" s="75"/>
      <c r="J4" s="75"/>
      <c r="K4" s="19">
        <v>50</v>
      </c>
      <c r="L4" s="19">
        <v>37</v>
      </c>
    </row>
    <row r="5" spans="1:12" ht="12.75" customHeight="1">
      <c r="A5" s="11" t="s">
        <v>6</v>
      </c>
      <c r="B5" s="12" t="s">
        <v>3</v>
      </c>
      <c r="C5" s="1">
        <v>46543</v>
      </c>
      <c r="D5" s="1">
        <v>560</v>
      </c>
      <c r="E5" s="1">
        <v>295.29000000000002</v>
      </c>
      <c r="F5" s="1">
        <f>D5*E5*0.1</f>
        <v>16536.240000000002</v>
      </c>
      <c r="G5" s="1">
        <v>10</v>
      </c>
      <c r="H5" s="74" t="s">
        <v>21</v>
      </c>
      <c r="I5" s="74"/>
      <c r="J5" s="74"/>
      <c r="K5" s="19">
        <v>10</v>
      </c>
      <c r="L5" s="19">
        <v>7.4</v>
      </c>
    </row>
    <row r="6" spans="1:12">
      <c r="A6" s="11" t="s">
        <v>7</v>
      </c>
      <c r="B6" s="11" t="s">
        <v>4</v>
      </c>
      <c r="C6" s="1">
        <v>608.33000000000004</v>
      </c>
      <c r="D6" s="1">
        <v>560</v>
      </c>
      <c r="E6" s="1">
        <v>1220.33</v>
      </c>
      <c r="F6" s="1">
        <f>D6*E6*0.5</f>
        <v>341692.39999999997</v>
      </c>
      <c r="G6" s="1">
        <v>50</v>
      </c>
      <c r="H6" s="74" t="s">
        <v>21</v>
      </c>
      <c r="I6" s="74"/>
      <c r="J6" s="74"/>
    </row>
    <row r="7" spans="1:12">
      <c r="A7" s="11" t="s">
        <v>14</v>
      </c>
      <c r="B7" s="11"/>
      <c r="C7" s="1"/>
      <c r="D7" s="1"/>
      <c r="E7" s="1"/>
      <c r="F7" s="24">
        <f>SUM(F5:F6)</f>
        <v>358228.63999999996</v>
      </c>
      <c r="G7" s="1"/>
      <c r="H7" s="76"/>
      <c r="I7" s="77"/>
      <c r="J7" s="78"/>
    </row>
    <row r="9" spans="1:12" s="6" customFormat="1" ht="15">
      <c r="A9" s="6" t="s">
        <v>19</v>
      </c>
    </row>
    <row r="11" spans="1:12" ht="29.25" customHeight="1">
      <c r="A11" s="63" t="s">
        <v>11</v>
      </c>
      <c r="B11" s="64"/>
      <c r="C11" s="64"/>
      <c r="D11" s="2" t="s">
        <v>12</v>
      </c>
      <c r="E11" s="2" t="s">
        <v>13</v>
      </c>
      <c r="F11" s="2" t="s">
        <v>9</v>
      </c>
      <c r="G11" s="9" t="s">
        <v>15</v>
      </c>
      <c r="H11" s="60" t="s">
        <v>10</v>
      </c>
      <c r="I11" s="60"/>
      <c r="J11" s="60"/>
    </row>
    <row r="12" spans="1:12" ht="18" customHeight="1">
      <c r="A12" s="65" t="s">
        <v>26</v>
      </c>
      <c r="B12" s="66"/>
      <c r="C12" s="67"/>
      <c r="D12" s="25">
        <v>11510268.640000001</v>
      </c>
      <c r="E12" s="25">
        <v>2.2000000000000002</v>
      </c>
      <c r="F12" s="25">
        <f>D12*0.022</f>
        <v>253225.91008</v>
      </c>
      <c r="G12" s="9"/>
      <c r="H12" s="68"/>
      <c r="I12" s="69"/>
      <c r="J12" s="70"/>
    </row>
    <row r="13" spans="1:12" ht="17.25" customHeight="1">
      <c r="A13" s="63" t="s">
        <v>25</v>
      </c>
      <c r="B13" s="64"/>
      <c r="C13" s="64"/>
      <c r="D13" s="2">
        <v>19415550</v>
      </c>
      <c r="E13" s="2">
        <v>1.5</v>
      </c>
      <c r="F13" s="2">
        <f>D13*0.015</f>
        <v>291233.25</v>
      </c>
      <c r="G13" s="1"/>
      <c r="H13" s="61"/>
      <c r="I13" s="61"/>
      <c r="J13" s="61"/>
    </row>
    <row r="14" spans="1:12">
      <c r="A14" s="63" t="s">
        <v>14</v>
      </c>
      <c r="B14" s="64"/>
      <c r="C14" s="64"/>
      <c r="D14" s="5"/>
      <c r="E14" s="5"/>
      <c r="F14" s="21">
        <f>F12+F13</f>
        <v>544459.16008000006</v>
      </c>
      <c r="G14" s="1"/>
      <c r="H14" s="61"/>
      <c r="I14" s="61"/>
      <c r="J14" s="61"/>
    </row>
    <row r="16" spans="1:12" s="17" customFormat="1" ht="15" customHeight="1">
      <c r="A16" s="62" t="s">
        <v>16</v>
      </c>
      <c r="B16" s="62"/>
      <c r="C16" s="62"/>
      <c r="D16" s="62"/>
      <c r="E16" s="62"/>
      <c r="F16" s="7"/>
      <c r="H16" s="16"/>
      <c r="I16" s="16"/>
      <c r="J16" s="16"/>
      <c r="K16" s="16"/>
    </row>
    <row r="17" spans="1:11" s="17" customFormat="1" ht="15">
      <c r="A17" s="15"/>
      <c r="B17" s="7"/>
      <c r="C17" s="7"/>
      <c r="D17" s="7"/>
      <c r="E17" s="7"/>
      <c r="F17" s="7"/>
      <c r="H17" s="16"/>
      <c r="I17" s="16"/>
      <c r="J17" s="16"/>
      <c r="K17" s="16"/>
    </row>
    <row r="18" spans="1:11" s="17" customFormat="1" ht="20.25" customHeight="1">
      <c r="A18" s="58" t="s">
        <v>17</v>
      </c>
      <c r="B18" s="59"/>
      <c r="C18" s="59"/>
      <c r="D18" s="59"/>
      <c r="E18" s="7"/>
      <c r="F18" s="7"/>
      <c r="H18" s="16"/>
      <c r="I18" s="16"/>
      <c r="J18" s="16"/>
      <c r="K18" s="16"/>
    </row>
    <row r="19" spans="1:11" s="17" customFormat="1" ht="15">
      <c r="A19" s="18"/>
      <c r="B19" s="20"/>
      <c r="C19" s="20"/>
      <c r="D19" s="20"/>
      <c r="E19" s="7"/>
      <c r="F19" s="7"/>
      <c r="H19" s="16"/>
      <c r="I19" s="16"/>
      <c r="J19" s="16"/>
      <c r="K19" s="16"/>
    </row>
    <row r="20" spans="1:11" s="17" customFormat="1" ht="18" customHeight="1">
      <c r="A20" s="58" t="s">
        <v>18</v>
      </c>
      <c r="B20" s="59"/>
      <c r="C20" s="59"/>
      <c r="D20" s="59"/>
      <c r="E20" s="7"/>
      <c r="F20" s="7"/>
      <c r="H20" s="16"/>
      <c r="I20" s="16"/>
      <c r="J20" s="16"/>
      <c r="K20" s="16"/>
    </row>
    <row r="21" spans="1:11">
      <c r="K21" s="22"/>
    </row>
  </sheetData>
  <mergeCells count="17">
    <mergeCell ref="A1:J1"/>
    <mergeCell ref="H3:J3"/>
    <mergeCell ref="H6:J6"/>
    <mergeCell ref="H4:J4"/>
    <mergeCell ref="A18:D18"/>
    <mergeCell ref="H5:J5"/>
    <mergeCell ref="H7:J7"/>
    <mergeCell ref="A11:C11"/>
    <mergeCell ref="A13:C13"/>
    <mergeCell ref="A20:D20"/>
    <mergeCell ref="H11:J11"/>
    <mergeCell ref="H13:J13"/>
    <mergeCell ref="H14:J14"/>
    <mergeCell ref="A16:E16"/>
    <mergeCell ref="A14:C14"/>
    <mergeCell ref="A12:C12"/>
    <mergeCell ref="H12:J1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содержание имущ. комплекса1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2017-02-22T05:47:45Z</dcterms:modified>
</cp:coreProperties>
</file>