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05" windowWidth="14220" windowHeight="6450" activeTab="3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Эффективность" sheetId="9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Финансирование!$B$1:$B$73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44525" fullPrecision="0"/>
</workbook>
</file>

<file path=xl/calcChain.xml><?xml version="1.0" encoding="utf-8"?>
<calcChain xmlns="http://schemas.openxmlformats.org/spreadsheetml/2006/main">
  <c r="F31" i="9" l="1"/>
  <c r="C26" i="9" l="1"/>
  <c r="C25" i="9"/>
  <c r="G25" i="9" s="1"/>
  <c r="C18" i="9"/>
  <c r="C16" i="9"/>
  <c r="C14" i="9"/>
  <c r="G28" i="9" l="1"/>
  <c r="G27" i="9"/>
  <c r="G26" i="9"/>
  <c r="F84" i="2" l="1"/>
  <c r="E35" i="8" s="1"/>
  <c r="F7" i="2"/>
  <c r="F8" i="2"/>
  <c r="F9" i="2"/>
  <c r="F10" i="2"/>
  <c r="F11" i="2"/>
  <c r="E84" i="2" l="1"/>
  <c r="D35" i="8" s="1"/>
  <c r="F35" i="8" s="1"/>
  <c r="C24" i="9" l="1"/>
  <c r="C22" i="9"/>
  <c r="C21" i="9"/>
  <c r="C20" i="9"/>
  <c r="F12" i="9" l="1"/>
  <c r="G21" i="9" l="1"/>
  <c r="G22" i="9"/>
  <c r="G20" i="9"/>
  <c r="G30" i="9" l="1"/>
  <c r="G24" i="9"/>
  <c r="G18" i="9"/>
  <c r="G16" i="9"/>
  <c r="G14" i="9"/>
  <c r="G12" i="9"/>
  <c r="G31" i="9" l="1"/>
  <c r="F37" i="8"/>
  <c r="F79" i="2"/>
  <c r="E11" i="2" l="1"/>
  <c r="E10" i="2"/>
  <c r="E9" i="2"/>
  <c r="E8" i="2"/>
  <c r="E7" i="2"/>
  <c r="E6" i="2" l="1"/>
  <c r="F6" i="2"/>
  <c r="E48" i="2"/>
  <c r="D27" i="8" s="1"/>
  <c r="F35" i="2"/>
  <c r="E20" i="8" s="1"/>
  <c r="E35" i="2"/>
  <c r="D20" i="8" s="1"/>
  <c r="F20" i="8" l="1"/>
  <c r="F64" i="2"/>
  <c r="E31" i="8" s="1"/>
  <c r="E64" i="2"/>
  <c r="D31" i="8" s="1"/>
  <c r="F58" i="2" l="1"/>
  <c r="E29" i="8" s="1"/>
  <c r="F74" i="2" l="1"/>
  <c r="F69" i="2"/>
  <c r="F53" i="2" l="1"/>
  <c r="E28" i="8" s="1"/>
  <c r="F48" i="2"/>
  <c r="E27" i="8" s="1"/>
  <c r="F90" i="2" l="1"/>
  <c r="F42" i="2"/>
  <c r="E25" i="8" s="1"/>
  <c r="F29" i="2"/>
  <c r="E18" i="8" s="1"/>
  <c r="F24" i="2"/>
  <c r="E17" i="8" s="1"/>
  <c r="F13" i="2"/>
  <c r="E8" i="8" s="1"/>
  <c r="F18" i="2"/>
  <c r="E9" i="8" s="1"/>
  <c r="E69" i="2" l="1"/>
  <c r="E58" i="2"/>
  <c r="D29" i="8" s="1"/>
  <c r="E90" i="2" l="1"/>
  <c r="E74" i="2"/>
  <c r="E18" i="2"/>
  <c r="D9" i="8" s="1"/>
  <c r="F9" i="8" s="1"/>
  <c r="E13" i="2"/>
  <c r="D8" i="8" s="1"/>
  <c r="F8" i="8" s="1"/>
  <c r="G6" i="2" l="1"/>
  <c r="H6" i="2"/>
  <c r="I6" i="2"/>
  <c r="G7" i="2"/>
  <c r="H7" i="2"/>
  <c r="I7" i="2"/>
  <c r="E53" i="2" l="1"/>
  <c r="D28" i="8" s="1"/>
  <c r="E42" i="2"/>
  <c r="D25" i="8" s="1"/>
  <c r="F25" i="8" s="1"/>
  <c r="E29" i="2" l="1"/>
  <c r="D18" i="8" s="1"/>
  <c r="F18" i="8" s="1"/>
  <c r="E24" i="2"/>
  <c r="D17" i="8" s="1"/>
  <c r="F17" i="8" s="1"/>
</calcChain>
</file>

<file path=xl/sharedStrings.xml><?xml version="1.0" encoding="utf-8"?>
<sst xmlns="http://schemas.openxmlformats.org/spreadsheetml/2006/main" count="406" uniqueCount="199">
  <si>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</si>
  <si>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</si>
  <si>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</si>
  <si>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</si>
  <si>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</si>
  <si>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</si>
  <si>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</si>
  <si>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</si>
  <si>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</si>
  <si>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</si>
  <si>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</si>
  <si>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</si>
  <si>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</si>
  <si>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</si>
  <si>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</si>
  <si>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</si>
  <si>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1.</t>
  </si>
  <si>
    <t>2.</t>
  </si>
  <si>
    <t>3.</t>
  </si>
  <si>
    <t>4.</t>
  </si>
  <si>
    <t>5.</t>
  </si>
  <si>
    <t>Администрация МГО</t>
  </si>
  <si>
    <t>Бюджет МГО</t>
  </si>
  <si>
    <t>Областной бюджет</t>
  </si>
  <si>
    <t xml:space="preserve">Федеральный бюджет </t>
  </si>
  <si>
    <t xml:space="preserve">№ п/п </t>
  </si>
  <si>
    <t xml:space="preserve">Наименование мероприятий </t>
  </si>
  <si>
    <t xml:space="preserve">Муниципальная программа 
«Развитие культуры в Миасском городском округе»  </t>
  </si>
  <si>
    <t>Обеспечение деятельности бюджетных учреждений</t>
  </si>
  <si>
    <t>Обеспечение деятельности казенных учреждений</t>
  </si>
  <si>
    <t>Реализация дополнительных общеобразовательных общеразвивающих программ</t>
  </si>
  <si>
    <t>Библиотечное, библиографическое и информационное обслуживание пользователей библиотеки</t>
  </si>
  <si>
    <t>Формирование, учет, изучение, обеспечение физического сохранения и безопасности музейных предметов, музйных коллекций. Создание экспозиции (выставок) музеев, организация выездных выставок</t>
  </si>
  <si>
    <t>Мероприятия с участием муницпальных коллективов</t>
  </si>
  <si>
    <t>Грантовая поддержка самодеятельных коллективов, фестивали и конкурсы детского творчества, Миасские звездочки, Звездная страна, конференции, КПК, семинары, профессиональные празднки, в том числе, мероприятия в рамках национального проекта "Культура".</t>
  </si>
  <si>
    <t>Проведение мероприятий по обеспечению безопасных услоловий пребывания в учреждениях культуры</t>
  </si>
  <si>
    <t>Прочие работы, услуги</t>
  </si>
  <si>
    <t>Выполнение управленческих функций</t>
  </si>
  <si>
    <t>Подпрограмма"Сохранение и развитие культурно-досуговой сферы"</t>
  </si>
  <si>
    <t>Подпрограмма "Развитие художественного образования"</t>
  </si>
  <si>
    <t>Подпрограмма "Организация библиотечного обслуживания населения"</t>
  </si>
  <si>
    <t>Подпрограмма "Организация деятельности городского краеведческого музея"</t>
  </si>
  <si>
    <t>Подпрограмма "Культура.Искусство.Творчество"</t>
  </si>
  <si>
    <t>Подпрограмма "Укрепление материально-технической базы учреждений культуры"</t>
  </si>
  <si>
    <t>Подпрограмма " Организация и осуществление деятельности в области культуры"</t>
  </si>
  <si>
    <t>Городские культурно-массовые мероприятия (конкурсы, фестивали, выставки, государственные, национальные и календарные праздники, знаменательныедаты и события, городские праздники, тематические программы)</t>
  </si>
  <si>
    <t xml:space="preserve">Муниципальная программа  ««Развитие культуры в Миасском городском округе»» </t>
  </si>
  <si>
    <t>Сеть муниципальных культурно-досуговых учреждений</t>
  </si>
  <si>
    <t>Количество контингента (среднегодового) обучающихся в Детских школах искусств</t>
  </si>
  <si>
    <t xml:space="preserve">Количество пользователей муниципальных библиотек, в том числе удаленных  </t>
  </si>
  <si>
    <t xml:space="preserve">Количество потребителей музейной услуги </t>
  </si>
  <si>
    <t xml:space="preserve">Количество культурно-досуговых и просветительских мероприятий с участием муниципальных творческих коллективов </t>
  </si>
  <si>
    <t xml:space="preserve">Количество общегородских мероприятий </t>
  </si>
  <si>
    <t>Количество мероприятий, в том числе, направленных на реализацию национального проекта  « Культура»</t>
  </si>
  <si>
    <t>Количество зданий учреждений культуры, в которых работы по созданию безопасных и комфортных условий пребывания</t>
  </si>
  <si>
    <t>Исполнение сметы расходов Управления культуры МГО и подведомственных учреждений</t>
  </si>
  <si>
    <t>6.</t>
  </si>
  <si>
    <t>7.</t>
  </si>
  <si>
    <t>8.</t>
  </si>
  <si>
    <t>9.</t>
  </si>
  <si>
    <t>ед.</t>
  </si>
  <si>
    <t>чел.</t>
  </si>
  <si>
    <t>тыс.руб.</t>
  </si>
  <si>
    <t>%</t>
  </si>
  <si>
    <t>исполнено</t>
  </si>
  <si>
    <t>Цель подпрограммы: создание условий жителям МГО для занятий любительским и художественным творчеством, социальной активности, о организации досуга и отдыха.</t>
  </si>
  <si>
    <t>Задача  подпрограммы: обеспечение деятельности КДУ</t>
  </si>
  <si>
    <t xml:space="preserve">Цель подпрограммы: создание условий для жителей МГО для культурного образования и самореализации личности </t>
  </si>
  <si>
    <t>Задача  подпрограммы: обеспечение деятельности ДШИ</t>
  </si>
  <si>
    <t>Подпрограмма " Организация библиотечного обслуживания населения"</t>
  </si>
  <si>
    <t>Цель подпрограммы: Информационное обеспечение жителей МГО посредством библиотечных ресурсов</t>
  </si>
  <si>
    <t>Задача  подпрограммы : обеспечение деятельности муниципальных библиотек</t>
  </si>
  <si>
    <t>Подпрограмма  "Организация  деятельности городского краеведческого музея"</t>
  </si>
  <si>
    <t>Цель подпрограммы: создание условий гражданам МГО для обеспечения на доступ к культурному наследию и информационным ресурсам.</t>
  </si>
  <si>
    <t>Задача  подпрограммы :обеспечение деятельности муниципального музея</t>
  </si>
  <si>
    <t>Подпрограмма "Культура.Искусство.Творчество."</t>
  </si>
  <si>
    <t>Цель подпрограммы: создание условий для активизации деятельности учреждений культуры и увеличение разнообразия услуг культурного характера</t>
  </si>
  <si>
    <t>Задача  подпрограммы : обеспечение проведения творческих проектов</t>
  </si>
  <si>
    <t>Цель подпрограммы :создание  условий предоставления услуг в сфере культуры на новом качественном уровне,  соответствующем требованиям современного технологически  развитого общества.</t>
  </si>
  <si>
    <t xml:space="preserve">Задача  подпрограммы : создание безопасных условий для деятельности учреждений культуры и их реальных и потенциальных посетителей. </t>
  </si>
  <si>
    <t>Подпрограмма "Организация и осуществление деятельности в области культуры"</t>
  </si>
  <si>
    <t>Цель подпрограммы : создание условий  функционирования муниципальных учреждений в  Миасском городском округе.</t>
  </si>
  <si>
    <t xml:space="preserve">Задача  подпрограммы : организация исполнения программы и контроля мероприятий программы. </t>
  </si>
  <si>
    <t>Подпрограмма 1:«Сохранение и развитие культурно-досуговой сферы»</t>
  </si>
  <si>
    <t>1.1.</t>
  </si>
  <si>
    <t>Подпрограмма 2:«Развитие художественного образования»</t>
  </si>
  <si>
    <t>2.1.</t>
  </si>
  <si>
    <t>3.1.</t>
  </si>
  <si>
    <t>5.1.</t>
  </si>
  <si>
    <t>6.1.</t>
  </si>
  <si>
    <t>Иная, приносящая доход деятельность (оказание платных услуг, добровольное пожертвование, аренда)</t>
  </si>
  <si>
    <t>Подпрограмма "Сохранение и развитие культурно-досуговой сферы"</t>
  </si>
  <si>
    <t>1.2.</t>
  </si>
  <si>
    <t>2.2.</t>
  </si>
  <si>
    <t>Подпрограмма 3 "Организация библиотечного обслуживания населения"</t>
  </si>
  <si>
    <t>Мероприятие : Библиотечное, библиографическое и информационное обслуживание пользователей библиотеки</t>
  </si>
  <si>
    <t>Подпрограмма 4: "Организация деятельности городского краеведческого музея"</t>
  </si>
  <si>
    <t>5.2.</t>
  </si>
  <si>
    <t>5.3.</t>
  </si>
  <si>
    <t>Подпрограмма 6 "Укрепление материально-технической базы учреждений культуры"</t>
  </si>
  <si>
    <t>6.2.</t>
  </si>
  <si>
    <t>6.3.</t>
  </si>
  <si>
    <t>6.5.</t>
  </si>
  <si>
    <t>Подпрограмма 7 "Организация и осуществление деятельности в области культуры"</t>
  </si>
  <si>
    <t>7.1.</t>
  </si>
  <si>
    <t>Мероприятие: Реализация дополнительных общеобразовательных предпрофессиональных программ.</t>
  </si>
  <si>
    <t>Мероприятие: Обеспечение деятельности бюджетных учреждений</t>
  </si>
  <si>
    <t>Мероприятие: Обеспечение деятельности казенных учреждений</t>
  </si>
  <si>
    <t>Подпрограмма 5 "Культура.Искусство.Творчество."</t>
  </si>
  <si>
    <t>Проведенная за отчетный период работа по выполнению мероприятий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</si>
  <si>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</si>
  <si>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</si>
  <si>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</si>
  <si>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>Результат,экономия (шт.ед., тыс.руб.)</t>
  </si>
  <si>
    <t>Контрольные показатели (план на год)</t>
  </si>
  <si>
    <t xml:space="preserve">Муниципальная программа «Развитие культуры в Миасском городском округе»  </t>
  </si>
  <si>
    <t>4.1.</t>
  </si>
  <si>
    <t>Мероприятие Проведение мероприятий по обеспечению безопасных условий пребывания в учреждениях культуры.</t>
  </si>
  <si>
    <t>Мероприятие: Формирование, учет, изучение, обеспечение физического сохранения и безопасности музейных предметов, музейных коллекций. Создание экспозиции (выставок) музеев, организация выездных выставок</t>
  </si>
  <si>
    <t>Мероприятие: Мероприятия с участием муниципальных коллективов</t>
  </si>
  <si>
    <t>Мероприятие: Городские культурно-массовые мероприятия (конкурсы фестивали, выставки, государственные, национальные и календарные праздники, знаменательные даты и события, городские праздники, тематические программы)</t>
  </si>
  <si>
    <t xml:space="preserve"> Мероприятие: Прочие работы, услуги.</t>
  </si>
  <si>
    <t xml:space="preserve"> Мероприятие: Выполнение управленческих функций</t>
  </si>
  <si>
    <t>Исполнено</t>
  </si>
  <si>
    <t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сохранена сеть муниципальных культурно досуговых учреждений  (бюджетных 7 ед.).</t>
  </si>
  <si>
    <t xml:space="preserve"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сохранена сеть муниципальных культурно досуговых учреждений  (бюджетных 4 ед.).  </t>
  </si>
  <si>
    <t xml:space="preserve"> Мероприятие: Реализация дополнительных общеобразовательных общеразвивающих  программ.</t>
  </si>
  <si>
    <t>Реализация дополнительных общеобразовательных предпрофессиональных  программ</t>
  </si>
  <si>
    <t>Исполнитель</t>
  </si>
  <si>
    <t>Соловьева О.А.</t>
  </si>
  <si>
    <t xml:space="preserve"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</t>
  </si>
  <si>
    <t>Показатель накопительный.</t>
  </si>
  <si>
    <t>В первом полугодии были сняты частично ограничительные меры по санитарно-эпидемиологической ситуации. Планируется корректировна индикативного показателя в муниципальной программе.</t>
  </si>
  <si>
    <t>Прочие безвозмездные поступления, денежные пожертвования казенным учреждениям</t>
  </si>
  <si>
    <t>Проведение ремонтных работ в т.ч.на выполнение мероприятий в рамках проекта "Реальные дела", мероприятия по инклюзивной и безбарьерной среде.</t>
  </si>
  <si>
    <t>Приобретение мебели, специализированного оборудования, приобретение музыкальных инструментов, оборудования и материалов в рамках софинансирования в том числе:                                                      1) в рамках Регионального проекта "Культурная среда";                                                                                                      2) в рамках национального проекта "Культура"по мероприятию "Государственная поддержка лучших сельских учреждений культуры";                                                 3) в рамках проекта "Реальные дела"</t>
  </si>
  <si>
    <t>Проведение мероприятий направленных на реализацию национального проекта "Культура" (капитальный, текущий ремонт учреждений культуры, изготовление, поставка, сборка и монтаж мебели, комплектование, приобретение технических средств и др.)</t>
  </si>
  <si>
    <t>Исполнение 100%</t>
  </si>
  <si>
    <t>6.4.</t>
  </si>
  <si>
    <t>Мероприятие: Проведение мероприятий направленных на реализацию национального проекта "Культура" (капитальный, текущий ремонт учреждений культуры, изготовление, поставка, сборка и монтаж мебели, комплектование, приобретение технических средств и др.)</t>
  </si>
  <si>
    <t>Фактические расходы меньше планового объема средств за счет текущей кредиторской задолженности (счета за коммунальные услуги за декабрь 2021 года будут оплачены в январе 2022 года).</t>
  </si>
  <si>
    <t>Мероприятие: Грантовая поддержка самодеятельных коллективов, фестивали и конкурсы детского творчества, Миасские звездочки, Звездная страна, конференции, КПК, семинары, профессиональные празднки, в том числе, мероприятия в рамках национального проекта "Культура".</t>
  </si>
  <si>
    <t>Мероприятие  Проведение ремонтных работ в т.ч. на выполнение мероприятий в рамках проекта «Реальные дела», мероприятия по инклюзивной и безбарьерной среде.</t>
  </si>
  <si>
    <t>Мероприятие Приобретение мебели, специализированного оборудования, приобретение музыкальных инструментов, оборудования и материалов в рамках софинансирования в том числе:                                                      1) в рамках Регионального проекта "Культурная среда";                                                                                                      2) в рамках национального проекта "Культура"по мероприятию "Государственная поддержка лучших сельских учреждений культуры";                                                 3) в рамках проекта "Реальные дела"</t>
  </si>
  <si>
    <t xml:space="preserve">В рамках  мероприятия  в пределах выделенных ассигнований проведены расходы на выплату заработной платы сотрудникам муниципального ансамбля скрипачей "Вдохновение" и муниципального духового оркестра. На открытых площадках города проведено 17 мероприятий . </t>
  </si>
  <si>
    <t>Наименование  мероприятия</t>
  </si>
  <si>
    <t>ДИП</t>
  </si>
  <si>
    <t>ПИБС</t>
  </si>
  <si>
    <t>ПИР</t>
  </si>
  <si>
    <t>О                                   (=3:5)</t>
  </si>
  <si>
    <t>О(б)                                                         (=3:4)</t>
  </si>
  <si>
    <t>Муниципальная программа 
«Развитие культуры в Миасском городском округе»</t>
  </si>
  <si>
    <t>Подпрограмма 1 "Сохранение и развитие культурно-досуговой сферы"</t>
  </si>
  <si>
    <t>-</t>
  </si>
  <si>
    <t>Подпрограмма 2 "Развитие художественного образования"</t>
  </si>
  <si>
    <t>Подпрограмма 4 "Организация деятельности городского краеведческого музея"</t>
  </si>
  <si>
    <t>Подпрограмма 6 "Организация и осуществлении деятельности в области культуры"</t>
  </si>
  <si>
    <t>Всего по программе:</t>
  </si>
  <si>
    <t>Количество зданий учреждений культуры, в которых проводились работы по созданию безопасных и комфортных условий пребывания</t>
  </si>
  <si>
    <t>Соловьева Ольга Александровна 55-09-05</t>
  </si>
  <si>
    <t>Заместитель начальника управления</t>
  </si>
  <si>
    <t>Подоскина Л.Ф.</t>
  </si>
  <si>
    <t>Средняя численность участников клубных формирований в муниципальном образовании в расчете на 1 тысяч человек (в населенных пунктах с числом жителей до 50 тыс.человек)</t>
  </si>
  <si>
    <t>Количество посещений организаций культуры по отношению к уровню 2017 года (в части посещений библиотек)</t>
  </si>
  <si>
    <t>Количество учреждений культуры, в которых проведены мероприятия по укреплению материально-технической базы, в том числе муниципальные учреждения культуры)</t>
  </si>
  <si>
    <t>Количество зданий, на которые разработана проектно-сметная документация на ремонт</t>
  </si>
  <si>
    <t>10.</t>
  </si>
  <si>
    <t>11.</t>
  </si>
  <si>
    <t>12.</t>
  </si>
  <si>
    <t>13.</t>
  </si>
  <si>
    <t xml:space="preserve">1. Сведения о достижении значений показателей (индикаторов) муниципальной программы и ее подпрограмм за  2022 год
«Развитие культуры в Миасском городском округе»
</t>
  </si>
  <si>
    <t xml:space="preserve">Сведения о расходах на реализацию муниципальной программы за 2022 год
«Развитие культуры в Миасском городском округе»  
</t>
  </si>
  <si>
    <t xml:space="preserve">Сведения о степени выполнения основных мероприятий муниципальной программы за   2022 год
«Развитие культуры в Миасском городском округе»  
</t>
  </si>
  <si>
    <t xml:space="preserve">     Оценка эффективности использования бюджетных средств на реализацию муниципальной программы в 2022 году</t>
  </si>
  <si>
    <t>Областной бюджет исполнение 100%;                         Бюджет МГО исполнение 99,9 % (за счет экономии в сумме 1,4 тыс.руб. за счет заключенных контрактов на меньшую сумму, согласно коммерческих предложений)</t>
  </si>
  <si>
    <t>Исполнение 99,9 %.  (за счет экономии в сумме 5,5 тыс.руб. за счет заключенных контрактов на меньшую сумму,  согласно коммерческих предложений)</t>
  </si>
  <si>
    <t>Областной бюджет исполнение 100%; Федеральный бюджет исполнение 100%;                         Бюджет МГО исполнение 99,9% (за счет экономии в сумме 0,3 тыс.руб. за счет заключенных контрактов на меньшую сумму, согласно коммерческих предложений)</t>
  </si>
  <si>
    <t xml:space="preserve">Фактические расходы меньше планового объема средств за счет текущей кредиторской задолженности (счета за коммунальные услуги за декабрь 2022 года будут оплачены в январе 2023 года).                                                                                           </t>
  </si>
  <si>
    <t xml:space="preserve">1) Бюджет МГО -   освоен  100%                                                              2)  Фактические расходы меньше планового объема средств от иной, приносящей доход деятельности (оказание платных услуг, добровольное пожертвование, аренда) - за счет остатка на счетах учреждений на 01.01.2023 года в сумме 138,5 тыс.руб.                                                                 </t>
  </si>
  <si>
    <t xml:space="preserve">1) Бюджет МГО -   освоен  100%                                                              2)  Фактические расходы меньше планового объема средств от иной, приносящей доход деятельности (оказание платных услуг, добровольное пожертвование, аренда) - за счет остатка на счетах учреждений на 01.01.2023 года в сумме 192,1 тыс.руб.                                                                 </t>
  </si>
  <si>
    <t xml:space="preserve">1) Бюджет МГО -   освоен  100%                                                              2)  Фактические расходы меньше планового объема средств от иной, приносящей доход деятельности (оказание платных услуг, добровольное пожертвование, аренда) - за счет остатка на счетах учреждений на 01.01.2023 года в сумме 66,5  тыс.руб.                                                                 </t>
  </si>
  <si>
    <t xml:space="preserve">1) Бюджет МГО -   освоен  100%                                                              2)  Фактические расходы меньше планового объема средств от иной, приносящей доход деятельности (оказание платных услуг, добровольное пожертвование, аренда) - за счет остатка на счетах учреждений на 01.01.2023 года в сумме 138,5 тыс.руб.                                                                    </t>
  </si>
  <si>
    <t xml:space="preserve">Фактические расходы меньше планового объема средств за счет текущей кредиторской задолженности (счета за коммунальные услуги за декабрь 2022 года будут оплачены в январе 2023 года).                                                                                                                                                                                </t>
  </si>
  <si>
    <t xml:space="preserve">1) Бюджет МГО -   освоен  100%                                                              2)  Фактические расходы меньше планового объема средств от иной, приносящей доход деятельности (оказание платных услуг, добровольное пожертвование, аренда) - за счет остатка на счетах учреждений на 01.01.2023 года в сумме 192,1 тыс.руб.       </t>
  </si>
  <si>
    <t xml:space="preserve">1) Бюджет МГО -   освоен  100%                                                              2)  Фактические расходы меньше планового объема средств от иной, приносящей доход деятельности (оказание платных услуг, добровольное пожертвование, аренда) - за счет остатка на счетах учреждений на 01.01.2023 года в сумме 66,5  тыс.руб.       </t>
  </si>
  <si>
    <t xml:space="preserve">1) Бюджет МГО -   освоен 100%                                                              2)  Фактические расходы меньше планового объема средств от иной, приносящей доход деятельности (оказание платных услуг, добровольное пожертвование, аренда) - за счет остатка на счетах учреждений на 01.01.2023 года в сумме 44,2 тыс.руб.          </t>
  </si>
  <si>
    <t xml:space="preserve">1) Бюджет МГО -   освоен 100%                                                              2)  Фактические расходы меньше планового объема средств от иной, приносящей доход деятельности (оказание платных услуг, добровольное пожертвование, аренда) - за счет остатка на счетах учреждений на 01.01.2023 года в сумме 44,2  тыс.руб.                                                                 </t>
  </si>
  <si>
    <t>В рамках  мероприятия  в пределах выделенных ассигнований проведены расходы на городские культурно Городские культурно-массовые мероприятия (конкурсы фестивали, выставки, государственные, национальные и календарные праздники, знаменательные даты и события, городские праздники, тематические программы)  массовые мероприятия в количестве 23 ед.</t>
  </si>
  <si>
    <t xml:space="preserve">В рамках  мероприятия  в пределах выделенных ассигнований проведены расходы на  грантовую  поддержку самодеятельных коллективов, фестивали и конкурсы детского творчества, Миасские звездочки, Звездная страна, конференции, КПК, семинары, профессиональные празднки, в том числе, мероприятия в рамках национального проекта "Культура" и др.  в количестве 28  ед. </t>
  </si>
  <si>
    <t>Областной бюджет исполнение 100%;                                                                   Бюджет МГО исполнение 99,9 % (за счет экономии в сумме 1,4 тыс.руб. за счет заключенных контрактов на меньшую сумму, согласно коммерческих предложений)</t>
  </si>
  <si>
    <t>В рамках  мероприятия  в пределах выделенных ассигнований проведены расходы в т.ч.:                                   - монтаж наружного освещения МБУ ДО ДШИ 2;                                       - ремонт отмостки, ремонт входных групп, ремонт фундамента МБУ ДО ДШИ №3;                                                               -  ремонт уличного освещения МБУ ДО ДШИ №4;                         - ремонт фасада, установка двери и окон  ЦД Строитель, ул.Нахимова,12;                                                                                             - ремонт оконных проемов МКУ "ЦБС" (ф-л ул.Тельмана,56);                                                                                        - замена деревянных оконных блоков на окна из ПВХ МКУ "ЦБС" (ф-л ул.Городская,12);                                                                                  - замена деревянных оконных блоков на окна из ПВХ МКУ "ЦБС" пр.Октября,9;                                                                                                    - ремонт фасада МКУ "ЦБС" (ул.Нахимова,12);                                  - замена окон МКУ "ЦБС" (п.Новотагилка);                                        - ремонт участка кровли, работы по ремонту системы отопления  МКУ "ГДК";                                                                       - замена дверных блоков СДК с.Смородинка;                                           - ремонт туалета МКУ "ГДК";                                                              - ремонт электрических сетей ДК Динамо;                                         - ремонт ВЛ, ведущей к звуковой системе оповещения населения ДК "Бригантина".</t>
  </si>
  <si>
    <t xml:space="preserve">В рамках  мероприятия  в пределах выделенных ассигнований проведены расходы:                                                        - приобретен системный блок и монитор МКУ "ЦБС" (ул.Городская,12);                                                                                  - комплектование книжных фондов МКУ "ЦБС" (с филиалами);                                                                                             - приобретение кресел в зрительный зал МБУ ДО ДШИ №2;                                                                                                                  - приобретение оборудования в рамках реализации программы "Пушкинская карта" (МБУ ДО ДШИ № 2; ЦД "Строитель")                                                                 - приобретены музыкальные инструменты МБУДО ДШИ№2;                                                                                                    - приобретена оргтехника, банкетки МБУ ДО "ДШИ №3";               - интерактивные пособия МБУ ДО "ДШИ №4";                                 - приобретено музыкальное оборудование ЦД "Строитель", СДК с.Новоандреевка;                                                                                                    - приобретение оборудования в рамках НП "Культура" СК п.Новотагилка;                                                                                            - приобретено музыкальное оборудование в т.ч. в рамках софинансирования с областным бюджетом;                                         - приобретение звуковой аппаратуры МКУ "ГДК", СДК п.Ленинск;                                                                                                                           - приобретение основных средств СДК с.Смородинка (в рамках софинансирования с областным бюджетом);                                                                    </t>
  </si>
  <si>
    <t xml:space="preserve">В рамках  мероприятия  в пределах выделенных ассигнований проведены расходы в т.ч.:                                          - ремонт системы АПС и аварийного освещения  МБУ ДО "ДШИ № 4";                                                                                                        - монтаж системы оповещения МКУ "ГДК"(с филиалами);                         - монтаж и наладка охранной сигнализации СДК п.Ленинск, СДК с.Смородинка;                                                                                                           - установка системы охранного видеонаблюдения СДК с.Смородинка;                                                                                           - монтаж системы видеонаблюдения, монтаж АПС МКУ "ЦБС" (ул.Нахимова,12);                                                                        - выполнены электромонтажные работы МКУ "ЦБС" (ул.Ст.Разина,29);                                                                                      - проведена огнезащитная обработка сцены, чердака ЦД "Строитель" и СДК с.Новоандреевка;                                                            - выполнены электромонтажные работы ЦД "Строитель" и СК п.Новотагилка;                                                                                                   - выполнен монтаж системы независимого речевого оповещения ЦД "Строитель" с филиалами;                                                      - выполнен монтаж АПС ДК Бригантина и СК с.Черновское.                                                                                                                                 </t>
  </si>
  <si>
    <t>Мероприятий в рамках НП "Культура" (капитальный, текущий ремонт учреждений культуры, изготовление, поставка, сборка и монтаж мебели, комплектование, приобретение технических средств и др.) в учреждениях в 2022 году не проводилось</t>
  </si>
  <si>
    <t xml:space="preserve">В рамках  мероприятия  в пределах выделенных ассигнований проведены расходы в т.ч.:                                                 - оплачены услуги по разработке проектно-сметной документации по капитальному ремонту СДК с.Новоандреевка в рамках софинансирования с областным бюджетом;                                                                                                             - разработка проекта АПС ЦД "Строитель" с филиалами;                      - проведены мероприятия по обеспечению безопасности персональных данных в ДШИ;                                                                - оплачено техническое обследование фундамента МБУ ДО "ДШИ № 3";                                                                                                    - оплачены расходы по вывозу строительного мусора МБУ ДО ДШИ № 3 ул.Вернадского,1а;                                                            </t>
  </si>
  <si>
    <r>
      <t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 количество пользователей муниципальных библиот</t>
    </r>
    <r>
      <rPr>
        <sz val="10"/>
        <rFont val="Times New Roman"/>
        <family val="1"/>
        <charset val="204"/>
      </rPr>
      <t>ек, в том числе удаленных составило 57 140 ед.</t>
    </r>
  </si>
  <si>
    <t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  количество потребителей музейной услуги составляет 30 200 человек.</t>
  </si>
  <si>
    <t xml:space="preserve">1) Бюджет МГО исполнение 99,9 % -  за счет текущей кредиторской задолженности (счета за коммунальные услуги за декабрь 2022 года будут оплачены в январе 2023 года).                                                  2) Областной бюджет исполнен на 100%;                                 3) Федеральный бюджет исполнение 100%;                       4) Прочие безвозмездные поступления, денежные пожертвования казенным учреждениям исполнение 100%;                                                                                    5)  Иная, приносящая доход деятельность (оказание платных услуг, добровольное пожертвование, аренда) - за счет остатка на счетах учреждений на 01.01.2023 года.                                                                 </t>
  </si>
  <si>
    <t>Причины снижения показателя:                                                                                                     нехватка кадров работников КДУ,                                                                     уменьшение численности населения на конец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</si>
</sst>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4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/>
    <xf numFmtId="0" fontId="0" fillId="0" borderId="0" xfId="0" applyBorder="1"/>
    <xf numFmtId="49" fontId="2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vertical="center"/>
    </xf>
    <xf numFmtId="2" fontId="2" fillId="0" borderId="6" xfId="0" applyNumberFormat="1" applyFont="1" applyBorder="1"/>
    <xf numFmtId="0" fontId="6" fillId="0" borderId="0" xfId="0" applyFont="1"/>
    <xf numFmtId="49" fontId="2" fillId="0" borderId="0" xfId="0" applyNumberFormat="1" applyFont="1" applyFill="1"/>
    <xf numFmtId="0" fontId="2" fillId="0" borderId="0" xfId="0" applyFont="1" applyFill="1"/>
    <xf numFmtId="4" fontId="1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/>
    <xf numFmtId="2" fontId="2" fillId="0" borderId="0" xfId="0" applyNumberFormat="1" applyFont="1" applyFill="1"/>
    <xf numFmtId="2" fontId="2" fillId="0" borderId="6" xfId="0" applyNumberFormat="1" applyFont="1" applyFill="1" applyBorder="1"/>
    <xf numFmtId="0" fontId="2" fillId="0" borderId="0" xfId="0" applyFont="1" applyFill="1" applyBorder="1"/>
    <xf numFmtId="1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0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/>
    <xf numFmtId="4" fontId="7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/>
    <xf numFmtId="0" fontId="7" fillId="0" borderId="0" xfId="0" applyFont="1" applyFill="1"/>
    <xf numFmtId="0" fontId="0" fillId="0" borderId="0" xfId="0" applyFill="1" applyBorder="1"/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" fontId="4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left" vertical="top" wrapText="1"/>
    </xf>
    <xf numFmtId="16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/>
    <xf numFmtId="49" fontId="10" fillId="0" borderId="0" xfId="0" applyNumberFormat="1" applyFont="1" applyFill="1"/>
    <xf numFmtId="0" fontId="10" fillId="0" borderId="0" xfId="0" applyFont="1" applyFill="1"/>
    <xf numFmtId="4" fontId="10" fillId="0" borderId="0" xfId="0" applyNumberFormat="1" applyFont="1" applyFill="1" applyAlignment="1">
      <alignment horizontal="right"/>
    </xf>
    <xf numFmtId="2" fontId="10" fillId="0" borderId="0" xfId="0" applyNumberFormat="1" applyFont="1" applyFill="1" applyAlignment="1"/>
    <xf numFmtId="2" fontId="10" fillId="0" borderId="0" xfId="0" applyNumberFormat="1" applyFont="1" applyFill="1"/>
    <xf numFmtId="2" fontId="10" fillId="0" borderId="6" xfId="0" applyNumberFormat="1" applyFont="1" applyFill="1" applyBorder="1"/>
    <xf numFmtId="0" fontId="10" fillId="0" borderId="0" xfId="0" applyFont="1" applyFill="1" applyAlignment="1">
      <alignment horizontal="right"/>
    </xf>
    <xf numFmtId="4" fontId="13" fillId="0" borderId="0" xfId="0" applyNumberFormat="1" applyFont="1" applyFill="1" applyAlignment="1">
      <alignment horizontal="right"/>
    </xf>
    <xf numFmtId="164" fontId="10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164" fontId="2" fillId="0" borderId="0" xfId="0" applyNumberFormat="1" applyFont="1" applyFill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2" fontId="10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8"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zoomScale="90" zoomScaleNormal="90" workbookViewId="0">
      <pane ySplit="1" topLeftCell="A2" activePane="bottomLeft" state="frozen"/>
      <selection pane="bottomLeft" sqref="A1:F21"/>
    </sheetView>
  </sheetViews>
  <sheetFormatPr defaultRowHeight="15" x14ac:dyDescent="0.25"/>
  <cols>
    <col min="2" max="2" width="82" customWidth="1"/>
    <col min="3" max="3" width="11.5703125" customWidth="1"/>
    <col min="4" max="4" width="14.7109375" style="7" customWidth="1"/>
    <col min="5" max="5" width="16.5703125" style="7" customWidth="1"/>
    <col min="6" max="6" width="58.28515625" customWidth="1"/>
    <col min="7" max="7" width="29" customWidth="1"/>
  </cols>
  <sheetData>
    <row r="1" spans="1:6" ht="65.25" customHeight="1" x14ac:dyDescent="0.25">
      <c r="A1" s="124" t="s">
        <v>170</v>
      </c>
      <c r="B1" s="125"/>
      <c r="C1" s="125"/>
      <c r="D1" s="125"/>
      <c r="E1" s="125"/>
      <c r="F1" s="125"/>
    </row>
    <row r="2" spans="1:6" ht="27" customHeight="1" x14ac:dyDescent="0.25">
      <c r="A2" s="126" t="s">
        <v>0</v>
      </c>
      <c r="B2" s="126" t="s">
        <v>1</v>
      </c>
      <c r="C2" s="127" t="s">
        <v>2</v>
      </c>
      <c r="D2" s="126" t="s">
        <v>3</v>
      </c>
      <c r="E2" s="126"/>
      <c r="F2" s="126" t="s">
        <v>4</v>
      </c>
    </row>
    <row r="3" spans="1:6" x14ac:dyDescent="0.25">
      <c r="A3" s="126"/>
      <c r="B3" s="126"/>
      <c r="C3" s="128"/>
      <c r="D3" s="122" t="s">
        <v>5</v>
      </c>
      <c r="E3" s="122" t="s">
        <v>6</v>
      </c>
      <c r="F3" s="126"/>
    </row>
    <row r="4" spans="1:6" ht="15" customHeight="1" x14ac:dyDescent="0.25">
      <c r="A4" s="126"/>
      <c r="B4" s="126"/>
      <c r="C4" s="129"/>
      <c r="D4" s="123"/>
      <c r="E4" s="123"/>
      <c r="F4" s="126"/>
    </row>
    <row r="5" spans="1:6" x14ac:dyDescent="0.25">
      <c r="A5" s="22"/>
      <c r="B5" s="121" t="s">
        <v>46</v>
      </c>
      <c r="C5" s="121"/>
      <c r="D5" s="121"/>
      <c r="E5" s="121"/>
      <c r="F5" s="121"/>
    </row>
    <row r="6" spans="1:6" ht="54" customHeight="1" x14ac:dyDescent="0.25">
      <c r="A6" s="23" t="s">
        <v>16</v>
      </c>
      <c r="B6" s="24" t="s">
        <v>47</v>
      </c>
      <c r="C6" s="23" t="s">
        <v>60</v>
      </c>
      <c r="D6" s="25">
        <v>11</v>
      </c>
      <c r="E6" s="100">
        <v>11</v>
      </c>
      <c r="F6" s="37" t="s">
        <v>64</v>
      </c>
    </row>
    <row r="7" spans="1:6" ht="43.5" customHeight="1" x14ac:dyDescent="0.25">
      <c r="A7" s="23" t="s">
        <v>17</v>
      </c>
      <c r="B7" s="24" t="s">
        <v>48</v>
      </c>
      <c r="C7" s="23" t="s">
        <v>61</v>
      </c>
      <c r="D7" s="38">
        <v>2400</v>
      </c>
      <c r="E7" s="101">
        <v>2511</v>
      </c>
      <c r="F7" s="37" t="s">
        <v>64</v>
      </c>
    </row>
    <row r="8" spans="1:6" ht="39.75" customHeight="1" x14ac:dyDescent="0.25">
      <c r="A8" s="23" t="s">
        <v>18</v>
      </c>
      <c r="B8" s="24" t="s">
        <v>49</v>
      </c>
      <c r="C8" s="23" t="s">
        <v>62</v>
      </c>
      <c r="D8" s="38">
        <v>56000</v>
      </c>
      <c r="E8" s="101">
        <v>57140</v>
      </c>
      <c r="F8" s="37" t="s">
        <v>64</v>
      </c>
    </row>
    <row r="9" spans="1:6" ht="69" customHeight="1" x14ac:dyDescent="0.25">
      <c r="A9" s="23" t="s">
        <v>19</v>
      </c>
      <c r="B9" s="24" t="s">
        <v>50</v>
      </c>
      <c r="C9" s="23" t="s">
        <v>62</v>
      </c>
      <c r="D9" s="38">
        <v>25000</v>
      </c>
      <c r="E9" s="101">
        <v>30200</v>
      </c>
      <c r="F9" s="37" t="s">
        <v>64</v>
      </c>
    </row>
    <row r="10" spans="1:6" ht="26.25" x14ac:dyDescent="0.25">
      <c r="A10" s="23" t="s">
        <v>20</v>
      </c>
      <c r="B10" s="39" t="s">
        <v>51</v>
      </c>
      <c r="C10" s="23" t="s">
        <v>60</v>
      </c>
      <c r="D10" s="23">
        <v>17</v>
      </c>
      <c r="E10" s="102">
        <v>17</v>
      </c>
      <c r="F10" s="37" t="s">
        <v>64</v>
      </c>
    </row>
    <row r="11" spans="1:6" x14ac:dyDescent="0.25">
      <c r="A11" s="26" t="s">
        <v>56</v>
      </c>
      <c r="B11" s="40" t="s">
        <v>52</v>
      </c>
      <c r="C11" s="23" t="s">
        <v>60</v>
      </c>
      <c r="D11" s="23">
        <v>23</v>
      </c>
      <c r="E11" s="102">
        <v>23</v>
      </c>
      <c r="F11" s="37" t="s">
        <v>64</v>
      </c>
    </row>
    <row r="12" spans="1:6" ht="26.25" x14ac:dyDescent="0.25">
      <c r="A12" s="26" t="s">
        <v>57</v>
      </c>
      <c r="B12" s="39" t="s">
        <v>53</v>
      </c>
      <c r="C12" s="23" t="s">
        <v>60</v>
      </c>
      <c r="D12" s="23">
        <v>28</v>
      </c>
      <c r="E12" s="102">
        <v>28</v>
      </c>
      <c r="F12" s="37" t="s">
        <v>64</v>
      </c>
    </row>
    <row r="13" spans="1:6" ht="26.25" x14ac:dyDescent="0.25">
      <c r="A13" s="26" t="s">
        <v>58</v>
      </c>
      <c r="B13" s="39" t="s">
        <v>54</v>
      </c>
      <c r="C13" s="23" t="s">
        <v>60</v>
      </c>
      <c r="D13" s="106">
        <v>24</v>
      </c>
      <c r="E13" s="106">
        <v>24</v>
      </c>
      <c r="F13" s="41" t="s">
        <v>64</v>
      </c>
    </row>
    <row r="14" spans="1:6" ht="42" customHeight="1" x14ac:dyDescent="0.25">
      <c r="A14" s="26" t="s">
        <v>59</v>
      </c>
      <c r="B14" s="39" t="s">
        <v>162</v>
      </c>
      <c r="C14" s="103" t="s">
        <v>61</v>
      </c>
      <c r="D14" s="106">
        <v>53</v>
      </c>
      <c r="E14" s="115">
        <v>49</v>
      </c>
      <c r="F14" s="39" t="s">
        <v>198</v>
      </c>
    </row>
    <row r="15" spans="1:6" ht="26.25" x14ac:dyDescent="0.25">
      <c r="A15" s="26" t="s">
        <v>166</v>
      </c>
      <c r="B15" s="39" t="s">
        <v>163</v>
      </c>
      <c r="C15" s="26" t="s">
        <v>63</v>
      </c>
      <c r="D15" s="106">
        <v>107</v>
      </c>
      <c r="E15" s="106">
        <v>107</v>
      </c>
      <c r="F15" s="41" t="s">
        <v>64</v>
      </c>
    </row>
    <row r="16" spans="1:6" ht="26.25" x14ac:dyDescent="0.25">
      <c r="A16" s="26" t="s">
        <v>167</v>
      </c>
      <c r="B16" s="39" t="s">
        <v>164</v>
      </c>
      <c r="C16" s="26" t="s">
        <v>60</v>
      </c>
      <c r="D16" s="106">
        <v>1</v>
      </c>
      <c r="E16" s="106">
        <v>1</v>
      </c>
      <c r="F16" s="41" t="s">
        <v>64</v>
      </c>
    </row>
    <row r="17" spans="1:6" ht="16.5" customHeight="1" x14ac:dyDescent="0.25">
      <c r="A17" s="26" t="s">
        <v>168</v>
      </c>
      <c r="B17" s="39" t="s">
        <v>165</v>
      </c>
      <c r="C17" s="26" t="s">
        <v>60</v>
      </c>
      <c r="D17" s="106">
        <v>1</v>
      </c>
      <c r="E17" s="106">
        <v>1</v>
      </c>
      <c r="F17" s="41" t="s">
        <v>64</v>
      </c>
    </row>
    <row r="18" spans="1:6" x14ac:dyDescent="0.25">
      <c r="A18" s="26" t="s">
        <v>169</v>
      </c>
      <c r="B18" s="41" t="s">
        <v>55</v>
      </c>
      <c r="C18" s="26" t="s">
        <v>63</v>
      </c>
      <c r="D18" s="23">
        <v>95</v>
      </c>
      <c r="E18" s="83">
        <v>99.9</v>
      </c>
      <c r="F18" s="37" t="s">
        <v>64</v>
      </c>
    </row>
    <row r="19" spans="1:6" x14ac:dyDescent="0.25">
      <c r="A19" s="36"/>
      <c r="B19" s="42"/>
      <c r="C19" s="36"/>
      <c r="D19" s="43"/>
      <c r="E19" s="43"/>
      <c r="F19" s="44"/>
    </row>
    <row r="20" spans="1:6" x14ac:dyDescent="0.25">
      <c r="A20" s="116" t="s">
        <v>160</v>
      </c>
      <c r="B20" s="117"/>
      <c r="C20" s="118" t="s">
        <v>161</v>
      </c>
      <c r="D20" s="119"/>
      <c r="E20" s="43"/>
      <c r="F20" s="44"/>
    </row>
    <row r="21" spans="1:6" x14ac:dyDescent="0.25">
      <c r="A21" s="116"/>
      <c r="B21" s="117"/>
      <c r="C21" s="36"/>
      <c r="D21" s="43"/>
      <c r="E21" s="43"/>
      <c r="F21" s="44"/>
    </row>
    <row r="22" spans="1:6" x14ac:dyDescent="0.25">
      <c r="A22" s="36"/>
      <c r="B22" s="42"/>
      <c r="C22" s="36"/>
      <c r="D22" s="43"/>
      <c r="E22" s="43"/>
      <c r="F22" s="44"/>
    </row>
    <row r="23" spans="1:6" x14ac:dyDescent="0.25">
      <c r="A23" s="36"/>
      <c r="B23" s="42"/>
      <c r="C23" s="36"/>
      <c r="D23" s="43"/>
      <c r="E23" s="43"/>
      <c r="F23" s="44"/>
    </row>
    <row r="24" spans="1:6" x14ac:dyDescent="0.25">
      <c r="A24" s="36"/>
      <c r="B24" s="42"/>
      <c r="C24" s="36"/>
      <c r="D24" s="43"/>
      <c r="E24" s="43"/>
      <c r="F24" s="44"/>
    </row>
    <row r="25" spans="1:6" x14ac:dyDescent="0.25">
      <c r="A25" s="36"/>
      <c r="B25" s="42"/>
      <c r="C25" s="36"/>
      <c r="D25" s="43"/>
      <c r="E25" s="43"/>
      <c r="F25" s="44"/>
    </row>
    <row r="26" spans="1:6" x14ac:dyDescent="0.25">
      <c r="A26" s="36"/>
      <c r="B26" s="42"/>
      <c r="C26" s="36"/>
      <c r="D26" s="43"/>
      <c r="E26" s="43"/>
      <c r="F26" s="44"/>
    </row>
    <row r="27" spans="1:6" x14ac:dyDescent="0.25">
      <c r="A27" s="36"/>
      <c r="B27" s="42"/>
      <c r="C27" s="36"/>
      <c r="D27" s="43"/>
      <c r="E27" s="43"/>
      <c r="F27" s="44"/>
    </row>
    <row r="28" spans="1:6" x14ac:dyDescent="0.25">
      <c r="A28" s="36"/>
      <c r="B28" s="42"/>
      <c r="C28" s="36"/>
      <c r="D28" s="43"/>
      <c r="E28" s="43"/>
      <c r="F28" s="44"/>
    </row>
    <row r="29" spans="1:6" x14ac:dyDescent="0.25">
      <c r="A29" s="36"/>
      <c r="B29" s="42"/>
      <c r="C29" s="36"/>
      <c r="D29" s="43"/>
      <c r="E29" s="43"/>
      <c r="F29" s="44"/>
    </row>
    <row r="30" spans="1:6" x14ac:dyDescent="0.25">
      <c r="A30" s="36"/>
      <c r="B30" s="42"/>
      <c r="C30" s="36"/>
      <c r="D30" s="43"/>
      <c r="E30" s="43"/>
      <c r="F30" s="44"/>
    </row>
    <row r="31" spans="1:6" x14ac:dyDescent="0.25">
      <c r="A31" s="36"/>
      <c r="B31" s="42"/>
      <c r="C31" s="36"/>
      <c r="D31" s="43"/>
      <c r="E31" s="43"/>
      <c r="F31" s="44"/>
    </row>
    <row r="32" spans="1:6" x14ac:dyDescent="0.25">
      <c r="A32" s="36"/>
      <c r="B32" s="42"/>
      <c r="C32" s="36"/>
      <c r="D32" s="43"/>
      <c r="E32" s="43"/>
      <c r="F32" s="44"/>
    </row>
    <row r="33" spans="1:6" x14ac:dyDescent="0.25">
      <c r="A33" s="36"/>
      <c r="B33" s="42"/>
      <c r="C33" s="36"/>
      <c r="D33" s="43"/>
      <c r="E33" s="43"/>
      <c r="F33" s="44"/>
    </row>
    <row r="34" spans="1:6" x14ac:dyDescent="0.25">
      <c r="A34" s="118" t="s">
        <v>91</v>
      </c>
      <c r="B34" s="118"/>
      <c r="C34" s="118"/>
      <c r="D34" s="118"/>
      <c r="E34" s="118"/>
      <c r="F34" s="118"/>
    </row>
    <row r="35" spans="1:6" x14ac:dyDescent="0.25">
      <c r="A35" s="42" t="s">
        <v>65</v>
      </c>
      <c r="B35" s="45"/>
      <c r="C35" s="45"/>
      <c r="D35" s="46"/>
      <c r="E35" s="46"/>
      <c r="F35" s="45"/>
    </row>
    <row r="36" spans="1:6" x14ac:dyDescent="0.25">
      <c r="A36" s="42" t="s">
        <v>66</v>
      </c>
      <c r="B36" s="45"/>
      <c r="C36" s="45"/>
      <c r="D36" s="45"/>
      <c r="E36" s="45"/>
      <c r="F36" s="45"/>
    </row>
    <row r="37" spans="1:6" x14ac:dyDescent="0.25">
      <c r="A37" s="23" t="s">
        <v>16</v>
      </c>
      <c r="B37" s="24" t="s">
        <v>47</v>
      </c>
      <c r="C37" s="23" t="s">
        <v>60</v>
      </c>
      <c r="D37" s="25">
        <v>11</v>
      </c>
      <c r="E37" s="68">
        <v>11</v>
      </c>
      <c r="F37" s="37" t="s">
        <v>64</v>
      </c>
    </row>
    <row r="38" spans="1:6" x14ac:dyDescent="0.25">
      <c r="A38" s="120" t="s">
        <v>39</v>
      </c>
      <c r="B38" s="120"/>
      <c r="C38" s="120"/>
      <c r="D38" s="120"/>
      <c r="E38" s="120"/>
      <c r="F38" s="120"/>
    </row>
    <row r="39" spans="1:6" x14ac:dyDescent="0.25">
      <c r="A39" s="41" t="s">
        <v>67</v>
      </c>
      <c r="B39" s="47"/>
      <c r="C39" s="47"/>
      <c r="D39" s="47"/>
      <c r="E39" s="47"/>
      <c r="F39" s="47"/>
    </row>
    <row r="40" spans="1:6" x14ac:dyDescent="0.25">
      <c r="A40" s="41" t="s">
        <v>68</v>
      </c>
      <c r="B40" s="47"/>
      <c r="C40" s="47"/>
      <c r="D40" s="47"/>
      <c r="E40" s="47"/>
      <c r="F40" s="47"/>
    </row>
    <row r="41" spans="1:6" x14ac:dyDescent="0.25">
      <c r="A41" s="23" t="s">
        <v>16</v>
      </c>
      <c r="B41" s="24" t="s">
        <v>48</v>
      </c>
      <c r="C41" s="23" t="s">
        <v>61</v>
      </c>
      <c r="D41" s="38">
        <v>2300</v>
      </c>
      <c r="E41" s="69">
        <v>2346</v>
      </c>
      <c r="F41" s="37" t="s">
        <v>131</v>
      </c>
    </row>
    <row r="42" spans="1:6" x14ac:dyDescent="0.25">
      <c r="A42" s="120" t="s">
        <v>69</v>
      </c>
      <c r="B42" s="120"/>
      <c r="C42" s="120"/>
      <c r="D42" s="120"/>
      <c r="E42" s="120"/>
      <c r="F42" s="120"/>
    </row>
    <row r="43" spans="1:6" x14ac:dyDescent="0.25">
      <c r="A43" s="41" t="s">
        <v>70</v>
      </c>
      <c r="B43" s="47"/>
      <c r="C43" s="47"/>
      <c r="D43" s="47"/>
      <c r="E43" s="47"/>
      <c r="F43" s="47"/>
    </row>
    <row r="44" spans="1:6" x14ac:dyDescent="0.25">
      <c r="A44" s="41" t="s">
        <v>71</v>
      </c>
      <c r="B44" s="47"/>
      <c r="C44" s="47"/>
      <c r="D44" s="47"/>
      <c r="E44" s="47"/>
      <c r="F44" s="47"/>
    </row>
    <row r="45" spans="1:6" x14ac:dyDescent="0.25">
      <c r="A45" s="23" t="s">
        <v>16</v>
      </c>
      <c r="B45" s="24" t="s">
        <v>49</v>
      </c>
      <c r="C45" s="23" t="s">
        <v>62</v>
      </c>
      <c r="D45" s="38">
        <v>56000</v>
      </c>
      <c r="E45" s="69">
        <v>56197</v>
      </c>
      <c r="F45" s="37" t="s">
        <v>131</v>
      </c>
    </row>
    <row r="46" spans="1:6" x14ac:dyDescent="0.25">
      <c r="A46" s="120" t="s">
        <v>72</v>
      </c>
      <c r="B46" s="120"/>
      <c r="C46" s="120"/>
      <c r="D46" s="120"/>
      <c r="E46" s="120"/>
      <c r="F46" s="120"/>
    </row>
    <row r="47" spans="1:6" x14ac:dyDescent="0.25">
      <c r="A47" s="41" t="s">
        <v>73</v>
      </c>
      <c r="B47" s="47"/>
      <c r="C47" s="47"/>
      <c r="D47" s="47"/>
      <c r="E47" s="47"/>
      <c r="F47" s="47"/>
    </row>
    <row r="48" spans="1:6" x14ac:dyDescent="0.25">
      <c r="A48" s="41" t="s">
        <v>74</v>
      </c>
      <c r="B48" s="47"/>
      <c r="C48" s="47"/>
      <c r="D48" s="47"/>
      <c r="E48" s="47"/>
      <c r="F48" s="47"/>
    </row>
    <row r="49" spans="1:6" ht="51" x14ac:dyDescent="0.25">
      <c r="A49" s="23" t="s">
        <v>16</v>
      </c>
      <c r="B49" s="24" t="s">
        <v>50</v>
      </c>
      <c r="C49" s="23" t="s">
        <v>62</v>
      </c>
      <c r="D49" s="38">
        <v>25000</v>
      </c>
      <c r="E49" s="69">
        <v>36900</v>
      </c>
      <c r="F49" s="37" t="s">
        <v>132</v>
      </c>
    </row>
    <row r="50" spans="1:6" x14ac:dyDescent="0.25">
      <c r="A50" s="120" t="s">
        <v>75</v>
      </c>
      <c r="B50" s="120"/>
      <c r="C50" s="120"/>
      <c r="D50" s="120"/>
      <c r="E50" s="120"/>
      <c r="F50" s="120"/>
    </row>
    <row r="51" spans="1:6" x14ac:dyDescent="0.25">
      <c r="A51" s="41" t="s">
        <v>76</v>
      </c>
      <c r="B51" s="47"/>
      <c r="C51" s="47"/>
      <c r="D51" s="47"/>
      <c r="E51" s="47"/>
      <c r="F51" s="47"/>
    </row>
    <row r="52" spans="1:6" x14ac:dyDescent="0.25">
      <c r="A52" s="41" t="s">
        <v>77</v>
      </c>
      <c r="B52" s="47"/>
      <c r="C52" s="47"/>
      <c r="D52" s="47"/>
      <c r="E52" s="47"/>
      <c r="F52" s="47"/>
    </row>
    <row r="53" spans="1:6" ht="26.25" x14ac:dyDescent="0.25">
      <c r="A53" s="23">
        <v>1</v>
      </c>
      <c r="B53" s="39" t="s">
        <v>51</v>
      </c>
      <c r="C53" s="23" t="s">
        <v>60</v>
      </c>
      <c r="D53" s="23">
        <v>17</v>
      </c>
      <c r="E53" s="70">
        <v>17</v>
      </c>
      <c r="F53" s="37" t="s">
        <v>131</v>
      </c>
    </row>
    <row r="54" spans="1:6" x14ac:dyDescent="0.25">
      <c r="A54" s="26">
        <v>2</v>
      </c>
      <c r="B54" s="41" t="s">
        <v>52</v>
      </c>
      <c r="C54" s="23" t="s">
        <v>60</v>
      </c>
      <c r="D54" s="23">
        <v>11</v>
      </c>
      <c r="E54" s="70">
        <v>11</v>
      </c>
      <c r="F54" s="37" t="s">
        <v>131</v>
      </c>
    </row>
    <row r="55" spans="1:6" ht="26.25" x14ac:dyDescent="0.25">
      <c r="A55" s="26">
        <v>3</v>
      </c>
      <c r="B55" s="39" t="s">
        <v>53</v>
      </c>
      <c r="C55" s="23" t="s">
        <v>60</v>
      </c>
      <c r="D55" s="23">
        <v>17</v>
      </c>
      <c r="E55" s="70">
        <v>17</v>
      </c>
      <c r="F55" s="37" t="s">
        <v>131</v>
      </c>
    </row>
    <row r="56" spans="1:6" x14ac:dyDescent="0.25">
      <c r="A56" s="120" t="s">
        <v>43</v>
      </c>
      <c r="B56" s="120"/>
      <c r="C56" s="120"/>
      <c r="D56" s="120"/>
      <c r="E56" s="120"/>
      <c r="F56" s="120"/>
    </row>
    <row r="57" spans="1:6" x14ac:dyDescent="0.25">
      <c r="A57" s="41" t="s">
        <v>78</v>
      </c>
      <c r="B57" s="47"/>
      <c r="C57" s="47"/>
      <c r="D57" s="47"/>
      <c r="E57" s="47"/>
      <c r="F57" s="47"/>
    </row>
    <row r="58" spans="1:6" x14ac:dyDescent="0.25">
      <c r="A58" s="41" t="s">
        <v>79</v>
      </c>
      <c r="B58" s="47"/>
      <c r="C58" s="47"/>
      <c r="D58" s="47"/>
      <c r="E58" s="47"/>
      <c r="F58" s="47"/>
    </row>
    <row r="59" spans="1:6" ht="26.25" x14ac:dyDescent="0.25">
      <c r="A59" s="26">
        <v>1</v>
      </c>
      <c r="B59" s="39" t="s">
        <v>54</v>
      </c>
      <c r="C59" s="23" t="s">
        <v>60</v>
      </c>
      <c r="D59" s="23">
        <v>33</v>
      </c>
      <c r="E59" s="70">
        <v>33</v>
      </c>
      <c r="F59" s="37" t="s">
        <v>123</v>
      </c>
    </row>
    <row r="60" spans="1:6" x14ac:dyDescent="0.25">
      <c r="A60" s="120" t="s">
        <v>80</v>
      </c>
      <c r="B60" s="120"/>
      <c r="C60" s="120"/>
      <c r="D60" s="120"/>
      <c r="E60" s="120"/>
      <c r="F60" s="120"/>
    </row>
    <row r="61" spans="1:6" x14ac:dyDescent="0.25">
      <c r="A61" s="41" t="s">
        <v>81</v>
      </c>
      <c r="B61" s="47"/>
      <c r="C61" s="47"/>
      <c r="D61" s="47"/>
      <c r="E61" s="47"/>
      <c r="F61" s="47"/>
    </row>
    <row r="62" spans="1:6" x14ac:dyDescent="0.25">
      <c r="A62" s="41" t="s">
        <v>82</v>
      </c>
      <c r="B62" s="47"/>
      <c r="C62" s="47"/>
      <c r="D62" s="47"/>
      <c r="E62" s="47"/>
      <c r="F62" s="47"/>
    </row>
    <row r="63" spans="1:6" x14ac:dyDescent="0.25">
      <c r="A63" s="26">
        <v>1</v>
      </c>
      <c r="B63" s="41" t="s">
        <v>55</v>
      </c>
      <c r="C63" s="26" t="s">
        <v>63</v>
      </c>
      <c r="D63" s="23">
        <v>95</v>
      </c>
      <c r="E63" s="83">
        <v>99.8</v>
      </c>
      <c r="F63" s="37" t="s">
        <v>123</v>
      </c>
    </row>
    <row r="64" spans="1:6" x14ac:dyDescent="0.25">
      <c r="A64" s="45"/>
      <c r="B64" s="45"/>
      <c r="C64" s="48"/>
      <c r="D64" s="48"/>
      <c r="E64" s="48"/>
      <c r="F64" s="48"/>
    </row>
    <row r="65" spans="1:6" x14ac:dyDescent="0.25">
      <c r="A65" s="45"/>
      <c r="B65" s="45"/>
      <c r="C65" s="48"/>
      <c r="D65" s="48"/>
      <c r="E65" s="48"/>
      <c r="F65" s="48"/>
    </row>
    <row r="66" spans="1:6" x14ac:dyDescent="0.25">
      <c r="A66" s="116" t="s">
        <v>160</v>
      </c>
      <c r="B66" s="117"/>
      <c r="C66" s="118" t="s">
        <v>161</v>
      </c>
      <c r="D66" s="119"/>
      <c r="E66" s="48"/>
      <c r="F66" s="48"/>
    </row>
    <row r="67" spans="1:6" x14ac:dyDescent="0.25">
      <c r="A67" s="45"/>
      <c r="B67" s="45"/>
      <c r="C67" s="48"/>
      <c r="D67" s="48"/>
      <c r="E67" s="48"/>
      <c r="F67" s="48"/>
    </row>
    <row r="68" spans="1:6" x14ac:dyDescent="0.25">
      <c r="A68" s="45"/>
      <c r="B68" s="45"/>
      <c r="C68" s="48"/>
      <c r="D68" s="48"/>
      <c r="E68" s="48"/>
      <c r="F68" s="48"/>
    </row>
    <row r="69" spans="1:6" x14ac:dyDescent="0.25">
      <c r="A69" s="45"/>
      <c r="B69" s="45"/>
      <c r="C69" s="48"/>
      <c r="D69" s="48"/>
      <c r="E69" s="48"/>
      <c r="F69" s="48"/>
    </row>
    <row r="70" spans="1:6" x14ac:dyDescent="0.25">
      <c r="A70" s="45"/>
      <c r="B70" s="45"/>
      <c r="C70" s="48"/>
      <c r="D70" s="48"/>
      <c r="E70" s="48"/>
      <c r="F70" s="48"/>
    </row>
    <row r="71" spans="1:6" x14ac:dyDescent="0.25">
      <c r="A71" s="45"/>
      <c r="B71" s="45"/>
      <c r="C71" s="48"/>
      <c r="D71" s="48"/>
      <c r="E71" s="48"/>
      <c r="F71" s="48"/>
    </row>
    <row r="72" spans="1:6" x14ac:dyDescent="0.25">
      <c r="A72" s="45"/>
      <c r="B72" s="45"/>
      <c r="C72" s="48"/>
      <c r="D72" s="48"/>
      <c r="E72" s="48"/>
      <c r="F72" s="48"/>
    </row>
    <row r="73" spans="1:6" x14ac:dyDescent="0.25">
      <c r="A73" s="45"/>
      <c r="B73" s="45"/>
      <c r="C73" s="48"/>
      <c r="D73" s="48"/>
      <c r="E73" s="48"/>
      <c r="F73" s="48"/>
    </row>
    <row r="74" spans="1:6" x14ac:dyDescent="0.25">
      <c r="A74" s="45"/>
      <c r="B74" s="45"/>
      <c r="C74" s="48"/>
      <c r="D74" s="48"/>
      <c r="E74" s="48"/>
      <c r="F74" s="48"/>
    </row>
    <row r="75" spans="1:6" x14ac:dyDescent="0.25">
      <c r="A75" s="45"/>
      <c r="B75" s="45"/>
      <c r="C75" s="48"/>
      <c r="D75" s="48"/>
      <c r="E75" s="48"/>
      <c r="F75" s="48"/>
    </row>
    <row r="76" spans="1:6" x14ac:dyDescent="0.25">
      <c r="A76" s="45"/>
      <c r="B76" s="45"/>
      <c r="C76" s="48"/>
      <c r="D76" s="48"/>
      <c r="E76" s="48"/>
      <c r="F76" s="48"/>
    </row>
    <row r="77" spans="1:6" x14ac:dyDescent="0.25">
      <c r="A77" s="45"/>
      <c r="B77" s="45"/>
      <c r="C77" s="48"/>
      <c r="D77" s="48"/>
      <c r="E77" s="48"/>
      <c r="F77" s="48"/>
    </row>
    <row r="78" spans="1:6" x14ac:dyDescent="0.25">
      <c r="A78" s="45"/>
      <c r="B78" s="45"/>
      <c r="C78" s="48"/>
      <c r="D78" s="48"/>
      <c r="E78" s="48"/>
      <c r="F78" s="48"/>
    </row>
    <row r="79" spans="1:6" x14ac:dyDescent="0.25">
      <c r="A79" s="45"/>
      <c r="B79" s="45"/>
      <c r="C79" s="48"/>
      <c r="D79" s="48"/>
      <c r="E79" s="48"/>
      <c r="F79" s="48"/>
    </row>
    <row r="80" spans="1:6" x14ac:dyDescent="0.25">
      <c r="A80" s="45"/>
      <c r="B80" s="45"/>
      <c r="C80" s="48"/>
      <c r="D80" s="48"/>
      <c r="E80" s="48"/>
      <c r="F80" s="48"/>
    </row>
    <row r="81" spans="1:6" x14ac:dyDescent="0.25">
      <c r="A81" s="45"/>
      <c r="B81" s="45"/>
      <c r="C81" s="48"/>
      <c r="D81" s="48"/>
      <c r="E81" s="48"/>
      <c r="F81" s="48"/>
    </row>
    <row r="82" spans="1:6" x14ac:dyDescent="0.25">
      <c r="A82" s="45"/>
      <c r="B82" s="45"/>
      <c r="C82" s="48"/>
      <c r="D82" s="48"/>
      <c r="E82" s="48"/>
      <c r="F82" s="48"/>
    </row>
    <row r="83" spans="1:6" x14ac:dyDescent="0.25">
      <c r="A83" s="45"/>
      <c r="B83" s="45"/>
      <c r="C83" s="48"/>
      <c r="D83" s="48"/>
      <c r="E83" s="48"/>
      <c r="F83" s="48"/>
    </row>
    <row r="84" spans="1:6" x14ac:dyDescent="0.25">
      <c r="A84" s="45"/>
      <c r="B84" s="45"/>
      <c r="C84" s="48"/>
      <c r="D84" s="48"/>
      <c r="E84" s="48"/>
      <c r="F84" s="48"/>
    </row>
    <row r="85" spans="1:6" x14ac:dyDescent="0.25">
      <c r="A85" s="45"/>
      <c r="B85" s="45"/>
      <c r="C85" s="48"/>
      <c r="D85" s="48"/>
      <c r="E85" s="48"/>
      <c r="F85" s="48"/>
    </row>
    <row r="86" spans="1:6" x14ac:dyDescent="0.25">
      <c r="A86" s="49"/>
      <c r="B86" s="49"/>
      <c r="C86" s="50"/>
      <c r="D86" s="50"/>
      <c r="E86" s="50"/>
      <c r="F86" s="50"/>
    </row>
    <row r="87" spans="1:6" x14ac:dyDescent="0.25">
      <c r="A87" s="49"/>
      <c r="B87" s="49"/>
      <c r="C87" s="50"/>
      <c r="D87" s="50"/>
      <c r="E87" s="50"/>
      <c r="F87" s="50"/>
    </row>
    <row r="88" spans="1:6" x14ac:dyDescent="0.25">
      <c r="A88" s="4"/>
      <c r="B88" s="4"/>
      <c r="D88"/>
      <c r="E88"/>
    </row>
    <row r="89" spans="1:6" x14ac:dyDescent="0.25">
      <c r="A89" s="4"/>
      <c r="B89" s="4"/>
      <c r="D89"/>
      <c r="E89"/>
    </row>
    <row r="90" spans="1:6" x14ac:dyDescent="0.25">
      <c r="A90" s="4"/>
      <c r="B90" s="4"/>
      <c r="D90"/>
      <c r="E90"/>
    </row>
    <row r="91" spans="1:6" x14ac:dyDescent="0.25">
      <c r="A91" s="4"/>
      <c r="B91" s="4"/>
      <c r="D91"/>
      <c r="E91"/>
    </row>
    <row r="92" spans="1:6" x14ac:dyDescent="0.25">
      <c r="A92" s="4"/>
      <c r="B92" s="4"/>
      <c r="D92"/>
      <c r="E92"/>
    </row>
    <row r="93" spans="1:6" x14ac:dyDescent="0.25">
      <c r="A93" s="4"/>
      <c r="B93" s="4"/>
      <c r="D93"/>
      <c r="E93"/>
    </row>
  </sheetData>
  <mergeCells count="21">
    <mergeCell ref="A20:B20"/>
    <mergeCell ref="A21:B21"/>
    <mergeCell ref="B5:F5"/>
    <mergeCell ref="E3:E4"/>
    <mergeCell ref="A1:F1"/>
    <mergeCell ref="D3:D4"/>
    <mergeCell ref="D2:E2"/>
    <mergeCell ref="B2:B4"/>
    <mergeCell ref="C2:C4"/>
    <mergeCell ref="F2:F4"/>
    <mergeCell ref="A2:A4"/>
    <mergeCell ref="C20:D20"/>
    <mergeCell ref="A66:B66"/>
    <mergeCell ref="C66:D66"/>
    <mergeCell ref="A56:F56"/>
    <mergeCell ref="A60:F60"/>
    <mergeCell ref="A34:F34"/>
    <mergeCell ref="A38:F38"/>
    <mergeCell ref="A42:F42"/>
    <mergeCell ref="A46:F46"/>
    <mergeCell ref="A50:F50"/>
  </mergeCells>
  <pageMargins left="0.25" right="0.25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opLeftCell="A34" workbookViewId="0">
      <selection activeCell="A29" sqref="A29:G40"/>
    </sheetView>
  </sheetViews>
  <sheetFormatPr defaultRowHeight="15" x14ac:dyDescent="0.25"/>
  <cols>
    <col min="1" max="1" width="5.42578125" customWidth="1"/>
    <col min="2" max="2" width="18.5703125" customWidth="1"/>
    <col min="3" max="3" width="47.5703125" customWidth="1"/>
    <col min="4" max="4" width="11.85546875" customWidth="1"/>
    <col min="5" max="5" width="10" customWidth="1"/>
    <col min="6" max="6" width="10.7109375" customWidth="1"/>
    <col min="7" max="7" width="27" customWidth="1"/>
  </cols>
  <sheetData>
    <row r="1" spans="1:7" ht="60" customHeight="1" x14ac:dyDescent="0.25">
      <c r="A1" s="130" t="s">
        <v>172</v>
      </c>
      <c r="B1" s="130"/>
      <c r="C1" s="130"/>
      <c r="D1" s="130"/>
      <c r="E1" s="130"/>
      <c r="F1" s="130"/>
      <c r="G1" s="131"/>
    </row>
    <row r="2" spans="1:7" ht="24.75" customHeight="1" x14ac:dyDescent="0.25">
      <c r="A2" s="135" t="s">
        <v>25</v>
      </c>
      <c r="B2" s="135" t="s">
        <v>26</v>
      </c>
      <c r="C2" s="135" t="s">
        <v>109</v>
      </c>
      <c r="D2" s="134" t="s">
        <v>113</v>
      </c>
      <c r="E2" s="134"/>
      <c r="F2" s="134"/>
      <c r="G2" s="134"/>
    </row>
    <row r="3" spans="1:7" ht="39" customHeight="1" x14ac:dyDescent="0.25">
      <c r="A3" s="134"/>
      <c r="B3" s="136"/>
      <c r="C3" s="136"/>
      <c r="D3" s="135" t="s">
        <v>114</v>
      </c>
      <c r="E3" s="135" t="s">
        <v>110</v>
      </c>
      <c r="F3" s="135" t="s">
        <v>111</v>
      </c>
      <c r="G3" s="33" t="s">
        <v>112</v>
      </c>
    </row>
    <row r="4" spans="1:7" ht="15" hidden="1" customHeight="1" x14ac:dyDescent="0.25">
      <c r="A4" s="134"/>
      <c r="B4" s="136"/>
      <c r="C4" s="136"/>
      <c r="D4" s="135"/>
      <c r="E4" s="135"/>
      <c r="F4" s="135"/>
      <c r="G4" s="34"/>
    </row>
    <row r="5" spans="1:7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4">
        <v>7</v>
      </c>
    </row>
    <row r="6" spans="1:7" ht="15" customHeight="1" x14ac:dyDescent="0.25">
      <c r="A6" s="132" t="s">
        <v>115</v>
      </c>
      <c r="B6" s="133"/>
      <c r="C6" s="133"/>
      <c r="D6" s="133"/>
      <c r="E6" s="133"/>
      <c r="F6" s="133"/>
      <c r="G6" s="133"/>
    </row>
    <row r="7" spans="1:7" x14ac:dyDescent="0.25">
      <c r="A7" s="32">
        <v>1</v>
      </c>
      <c r="B7" s="138" t="s">
        <v>83</v>
      </c>
      <c r="C7" s="140"/>
      <c r="D7" s="140"/>
      <c r="E7" s="140"/>
      <c r="F7" s="140"/>
      <c r="G7" s="140"/>
    </row>
    <row r="8" spans="1:7" ht="127.5" x14ac:dyDescent="0.25">
      <c r="A8" s="17" t="s">
        <v>84</v>
      </c>
      <c r="B8" s="20" t="s">
        <v>106</v>
      </c>
      <c r="C8" s="98" t="s">
        <v>124</v>
      </c>
      <c r="D8" s="82">
        <f>Финансирование!E13</f>
        <v>56750.5</v>
      </c>
      <c r="E8" s="82">
        <f>Финансирование!F13</f>
        <v>56612</v>
      </c>
      <c r="F8" s="28">
        <f>E8-D8</f>
        <v>-138.5</v>
      </c>
      <c r="G8" s="27" t="s">
        <v>181</v>
      </c>
    </row>
    <row r="9" spans="1:7" ht="114.75" x14ac:dyDescent="0.25">
      <c r="A9" s="17" t="s">
        <v>92</v>
      </c>
      <c r="B9" s="20" t="s">
        <v>107</v>
      </c>
      <c r="C9" s="98" t="s">
        <v>125</v>
      </c>
      <c r="D9" s="29">
        <f>Финансирование!E18</f>
        <v>25902.6</v>
      </c>
      <c r="E9" s="29">
        <f>Финансирование!F18</f>
        <v>25698.1</v>
      </c>
      <c r="F9" s="28">
        <f>E9-D9</f>
        <v>-204.5</v>
      </c>
      <c r="G9" s="27" t="s">
        <v>182</v>
      </c>
    </row>
    <row r="10" spans="1:7" x14ac:dyDescent="0.25">
      <c r="A10" s="57"/>
      <c r="B10" s="58"/>
      <c r="C10" s="59"/>
      <c r="D10" s="60"/>
      <c r="E10" s="60"/>
      <c r="F10" s="61"/>
      <c r="G10" s="62"/>
    </row>
    <row r="11" spans="1:7" x14ac:dyDescent="0.25">
      <c r="A11" s="57"/>
      <c r="B11" s="58"/>
      <c r="C11" s="59"/>
      <c r="D11" s="60"/>
      <c r="E11" s="60"/>
      <c r="F11" s="61"/>
      <c r="G11" s="62"/>
    </row>
    <row r="12" spans="1:7" x14ac:dyDescent="0.25">
      <c r="A12" s="57"/>
      <c r="B12" s="58"/>
      <c r="C12" s="59"/>
      <c r="D12" s="60"/>
      <c r="E12" s="60"/>
      <c r="F12" s="61"/>
      <c r="G12" s="62"/>
    </row>
    <row r="13" spans="1:7" x14ac:dyDescent="0.25">
      <c r="A13" s="57"/>
      <c r="B13" s="58"/>
      <c r="C13" s="59"/>
      <c r="D13" s="60"/>
      <c r="E13" s="60"/>
      <c r="F13" s="61"/>
      <c r="G13" s="62"/>
    </row>
    <row r="14" spans="1:7" x14ac:dyDescent="0.25">
      <c r="A14" s="57"/>
      <c r="B14" s="58"/>
      <c r="C14" s="59"/>
      <c r="D14" s="60"/>
      <c r="E14" s="60"/>
      <c r="F14" s="61"/>
      <c r="G14" s="62"/>
    </row>
    <row r="15" spans="1:7" x14ac:dyDescent="0.25">
      <c r="A15" s="57"/>
      <c r="B15" s="58"/>
      <c r="C15" s="59"/>
      <c r="D15" s="60"/>
      <c r="E15" s="60"/>
      <c r="F15" s="61"/>
      <c r="G15" s="62"/>
    </row>
    <row r="16" spans="1:7" x14ac:dyDescent="0.25">
      <c r="A16" s="18">
        <v>2</v>
      </c>
      <c r="B16" s="138" t="s">
        <v>85</v>
      </c>
      <c r="C16" s="139"/>
      <c r="D16" s="139"/>
      <c r="E16" s="139"/>
      <c r="F16" s="139"/>
      <c r="G16" s="139"/>
    </row>
    <row r="17" spans="1:7" ht="147.75" customHeight="1" x14ac:dyDescent="0.25">
      <c r="A17" s="18" t="s">
        <v>86</v>
      </c>
      <c r="B17" s="52" t="s">
        <v>105</v>
      </c>
      <c r="C17" s="98" t="s">
        <v>130</v>
      </c>
      <c r="D17" s="53">
        <f>Финансирование!E24</f>
        <v>77838.100000000006</v>
      </c>
      <c r="E17" s="53">
        <f>Финансирование!F24</f>
        <v>77646</v>
      </c>
      <c r="F17" s="55">
        <f>E17-D17</f>
        <v>-192.1</v>
      </c>
      <c r="G17" s="27" t="s">
        <v>183</v>
      </c>
    </row>
    <row r="18" spans="1:7" ht="142.5" customHeight="1" x14ac:dyDescent="0.25">
      <c r="A18" s="18" t="s">
        <v>93</v>
      </c>
      <c r="B18" s="52" t="s">
        <v>126</v>
      </c>
      <c r="C18" s="98" t="s">
        <v>130</v>
      </c>
      <c r="D18" s="53">
        <f>Финансирование!E29</f>
        <v>38070.400000000001</v>
      </c>
      <c r="E18" s="53">
        <f>Финансирование!F29</f>
        <v>38003.9</v>
      </c>
      <c r="F18" s="55">
        <f>E18-D18</f>
        <v>-66.5</v>
      </c>
      <c r="G18" s="27" t="s">
        <v>184</v>
      </c>
    </row>
    <row r="19" spans="1:7" x14ac:dyDescent="0.25">
      <c r="A19" s="18">
        <v>3</v>
      </c>
      <c r="B19" s="141" t="s">
        <v>94</v>
      </c>
      <c r="C19" s="143"/>
      <c r="D19" s="143"/>
      <c r="E19" s="143"/>
      <c r="F19" s="143"/>
      <c r="G19" s="143"/>
    </row>
    <row r="20" spans="1:7" ht="127.5" x14ac:dyDescent="0.25">
      <c r="A20" s="19" t="s">
        <v>87</v>
      </c>
      <c r="B20" s="52" t="s">
        <v>95</v>
      </c>
      <c r="C20" s="98" t="s">
        <v>195</v>
      </c>
      <c r="D20" s="53">
        <f>Финансирование!E35</f>
        <v>61553.8</v>
      </c>
      <c r="E20" s="53">
        <f>Финансирование!F35</f>
        <v>61417.599999999999</v>
      </c>
      <c r="F20" s="55">
        <f>E20-D20</f>
        <v>-136.19999999999999</v>
      </c>
      <c r="G20" s="24" t="s">
        <v>177</v>
      </c>
    </row>
    <row r="21" spans="1:7" x14ac:dyDescent="0.25">
      <c r="A21" s="63"/>
      <c r="B21" s="64"/>
      <c r="C21" s="59"/>
      <c r="D21" s="65"/>
      <c r="E21" s="65"/>
      <c r="F21" s="66"/>
      <c r="G21" s="67"/>
    </row>
    <row r="22" spans="1:7" x14ac:dyDescent="0.25">
      <c r="A22" s="63"/>
      <c r="B22" s="64"/>
      <c r="C22" s="59"/>
      <c r="D22" s="65"/>
      <c r="E22" s="65"/>
      <c r="F22" s="66"/>
      <c r="G22" s="67"/>
    </row>
    <row r="23" spans="1:7" x14ac:dyDescent="0.25">
      <c r="A23" s="63"/>
      <c r="B23" s="64"/>
      <c r="C23" s="59"/>
      <c r="D23" s="65"/>
      <c r="E23" s="65"/>
      <c r="F23" s="66"/>
      <c r="G23" s="67"/>
    </row>
    <row r="24" spans="1:7" x14ac:dyDescent="0.25">
      <c r="A24" s="18">
        <v>4</v>
      </c>
      <c r="B24" s="141" t="s">
        <v>96</v>
      </c>
      <c r="C24" s="142"/>
      <c r="D24" s="142"/>
      <c r="E24" s="142"/>
      <c r="F24" s="142"/>
      <c r="G24" s="142"/>
    </row>
    <row r="25" spans="1:7" ht="195" customHeight="1" x14ac:dyDescent="0.25">
      <c r="A25" s="19" t="s">
        <v>116</v>
      </c>
      <c r="B25" s="52" t="s">
        <v>118</v>
      </c>
      <c r="C25" s="105" t="s">
        <v>196</v>
      </c>
      <c r="D25" s="55">
        <f>Финансирование!E42</f>
        <v>13599.6</v>
      </c>
      <c r="E25" s="55">
        <f>Финансирование!F42</f>
        <v>13555.4</v>
      </c>
      <c r="F25" s="53">
        <f>E25-D25</f>
        <v>-44.2</v>
      </c>
      <c r="G25" s="52" t="s">
        <v>185</v>
      </c>
    </row>
    <row r="26" spans="1:7" x14ac:dyDescent="0.25">
      <c r="A26" s="18">
        <v>5</v>
      </c>
      <c r="B26" s="141" t="s">
        <v>108</v>
      </c>
      <c r="C26" s="142"/>
      <c r="D26" s="142"/>
      <c r="E26" s="142"/>
      <c r="F26" s="142"/>
      <c r="G26" s="142"/>
    </row>
    <row r="27" spans="1:7" ht="138" customHeight="1" x14ac:dyDescent="0.25">
      <c r="A27" s="18" t="s">
        <v>88</v>
      </c>
      <c r="B27" s="52" t="s">
        <v>119</v>
      </c>
      <c r="C27" s="98" t="s">
        <v>144</v>
      </c>
      <c r="D27" s="53">
        <f>Финансирование!E48</f>
        <v>522.4</v>
      </c>
      <c r="E27" s="53">
        <f>Финансирование!F48</f>
        <v>522.4</v>
      </c>
      <c r="F27" s="88">
        <v>0</v>
      </c>
      <c r="G27" s="24" t="s">
        <v>137</v>
      </c>
    </row>
    <row r="28" spans="1:7" ht="191.25" x14ac:dyDescent="0.25">
      <c r="A28" s="18" t="s">
        <v>97</v>
      </c>
      <c r="B28" s="52" t="s">
        <v>120</v>
      </c>
      <c r="C28" s="98" t="s">
        <v>187</v>
      </c>
      <c r="D28" s="53">
        <f>Финансирование!E53</f>
        <v>4076.7</v>
      </c>
      <c r="E28" s="53">
        <f>Финансирование!F53</f>
        <v>4076.7</v>
      </c>
      <c r="F28" s="54">
        <v>0</v>
      </c>
      <c r="G28" s="24" t="s">
        <v>137</v>
      </c>
    </row>
    <row r="29" spans="1:7" ht="155.25" customHeight="1" x14ac:dyDescent="0.25">
      <c r="A29" s="18" t="s">
        <v>98</v>
      </c>
      <c r="B29" s="52" t="s">
        <v>141</v>
      </c>
      <c r="C29" s="98" t="s">
        <v>188</v>
      </c>
      <c r="D29" s="53">
        <f>Финансирование!E58</f>
        <v>1122.2</v>
      </c>
      <c r="E29" s="53">
        <f>Финансирование!F58</f>
        <v>1120.8</v>
      </c>
      <c r="F29" s="54">
        <v>0</v>
      </c>
      <c r="G29" s="24" t="s">
        <v>189</v>
      </c>
    </row>
    <row r="30" spans="1:7" x14ac:dyDescent="0.25">
      <c r="A30" s="21" t="s">
        <v>56</v>
      </c>
      <c r="B30" s="141" t="s">
        <v>99</v>
      </c>
      <c r="C30" s="142"/>
      <c r="D30" s="142"/>
      <c r="E30" s="142"/>
      <c r="F30" s="142"/>
      <c r="G30" s="142"/>
    </row>
    <row r="31" spans="1:7" ht="311.25" customHeight="1" x14ac:dyDescent="0.25">
      <c r="A31" s="19" t="s">
        <v>89</v>
      </c>
      <c r="B31" s="52" t="s">
        <v>142</v>
      </c>
      <c r="C31" s="98" t="s">
        <v>190</v>
      </c>
      <c r="D31" s="53">
        <f>Финансирование!E64</f>
        <v>4924.8999999999996</v>
      </c>
      <c r="E31" s="53">
        <f>Финансирование!F64</f>
        <v>4919.3999999999996</v>
      </c>
      <c r="F31" s="51">
        <v>0</v>
      </c>
      <c r="G31" s="24" t="s">
        <v>175</v>
      </c>
    </row>
    <row r="32" spans="1:7" ht="344.25" x14ac:dyDescent="0.25">
      <c r="A32" s="19" t="s">
        <v>100</v>
      </c>
      <c r="B32" s="52" t="s">
        <v>143</v>
      </c>
      <c r="C32" s="52" t="s">
        <v>191</v>
      </c>
      <c r="D32" s="53">
        <v>9046.6</v>
      </c>
      <c r="E32" s="53">
        <v>9046.2999999999993</v>
      </c>
      <c r="F32" s="51"/>
      <c r="G32" s="24" t="s">
        <v>176</v>
      </c>
    </row>
    <row r="33" spans="1:7" ht="282.75" customHeight="1" x14ac:dyDescent="0.25">
      <c r="A33" s="19" t="s">
        <v>101</v>
      </c>
      <c r="B33" s="52" t="s">
        <v>117</v>
      </c>
      <c r="C33" s="52" t="s">
        <v>192</v>
      </c>
      <c r="D33" s="53">
        <v>3450.5</v>
      </c>
      <c r="E33" s="53">
        <v>3450.5</v>
      </c>
      <c r="F33" s="56">
        <v>0</v>
      </c>
      <c r="G33" s="24" t="s">
        <v>137</v>
      </c>
    </row>
    <row r="34" spans="1:7" ht="146.25" customHeight="1" x14ac:dyDescent="0.25">
      <c r="A34" s="19" t="s">
        <v>138</v>
      </c>
      <c r="B34" s="52" t="s">
        <v>139</v>
      </c>
      <c r="C34" s="52" t="s">
        <v>193</v>
      </c>
      <c r="D34" s="53">
        <v>0</v>
      </c>
      <c r="E34" s="53">
        <v>0</v>
      </c>
      <c r="F34" s="56">
        <v>0</v>
      </c>
      <c r="G34" s="24"/>
    </row>
    <row r="35" spans="1:7" ht="185.25" customHeight="1" x14ac:dyDescent="0.25">
      <c r="A35" s="19" t="s">
        <v>102</v>
      </c>
      <c r="B35" s="52" t="s">
        <v>121</v>
      </c>
      <c r="C35" s="52" t="s">
        <v>194</v>
      </c>
      <c r="D35" s="53">
        <f>Финансирование!E84</f>
        <v>1318.5</v>
      </c>
      <c r="E35" s="53">
        <f>Финансирование!F84</f>
        <v>1318.5</v>
      </c>
      <c r="F35" s="53">
        <f>E35-D35</f>
        <v>0</v>
      </c>
      <c r="G35" s="24" t="s">
        <v>137</v>
      </c>
    </row>
    <row r="36" spans="1:7" x14ac:dyDescent="0.25">
      <c r="A36" s="18" t="s">
        <v>57</v>
      </c>
      <c r="B36" s="138" t="s">
        <v>103</v>
      </c>
      <c r="C36" s="140"/>
      <c r="D36" s="140"/>
      <c r="E36" s="140"/>
      <c r="F36" s="140"/>
      <c r="G36" s="140"/>
    </row>
    <row r="37" spans="1:7" ht="89.25" x14ac:dyDescent="0.25">
      <c r="A37" s="18" t="s">
        <v>104</v>
      </c>
      <c r="B37" s="20" t="s">
        <v>122</v>
      </c>
      <c r="C37" s="99" t="s">
        <v>130</v>
      </c>
      <c r="D37" s="29">
        <v>50686.1</v>
      </c>
      <c r="E37" s="29">
        <v>50632.800000000003</v>
      </c>
      <c r="F37" s="28">
        <f>E37-D37</f>
        <v>-53.3</v>
      </c>
      <c r="G37" s="20" t="s">
        <v>140</v>
      </c>
    </row>
    <row r="38" spans="1:7" x14ac:dyDescent="0.25">
      <c r="A38" s="9"/>
      <c r="B38" s="9"/>
      <c r="C38" s="9"/>
      <c r="D38" s="9"/>
      <c r="E38" s="9"/>
      <c r="F38" s="9"/>
    </row>
    <row r="39" spans="1:7" x14ac:dyDescent="0.25">
      <c r="A39" s="116" t="s">
        <v>128</v>
      </c>
      <c r="B39" s="117"/>
      <c r="C39" s="30"/>
      <c r="D39" s="9"/>
      <c r="E39" s="9"/>
      <c r="F39" s="9"/>
    </row>
    <row r="40" spans="1:7" x14ac:dyDescent="0.25">
      <c r="A40" s="116" t="s">
        <v>159</v>
      </c>
      <c r="B40" s="117"/>
      <c r="C40" s="137"/>
      <c r="D40" s="9"/>
      <c r="E40" s="9"/>
      <c r="F40" s="9"/>
    </row>
    <row r="41" spans="1:7" x14ac:dyDescent="0.25">
      <c r="A41" s="9"/>
      <c r="B41" s="9"/>
      <c r="C41" s="9"/>
      <c r="D41" s="9"/>
      <c r="E41" s="9"/>
      <c r="F41" s="9"/>
    </row>
    <row r="42" spans="1:7" x14ac:dyDescent="0.25">
      <c r="A42" s="9"/>
      <c r="B42" s="9"/>
      <c r="C42" s="9"/>
      <c r="D42" s="9"/>
      <c r="E42" s="9"/>
      <c r="F42" s="9"/>
    </row>
    <row r="43" spans="1:7" x14ac:dyDescent="0.25">
      <c r="A43" s="9"/>
      <c r="B43" s="9"/>
      <c r="C43" s="9"/>
      <c r="D43" s="9"/>
      <c r="E43" s="9"/>
      <c r="F43" s="9"/>
    </row>
    <row r="44" spans="1:7" x14ac:dyDescent="0.25">
      <c r="A44" s="9"/>
      <c r="B44" s="9"/>
      <c r="C44" s="9"/>
      <c r="D44" s="9"/>
      <c r="E44" s="9"/>
      <c r="F44" s="9"/>
    </row>
    <row r="45" spans="1:7" x14ac:dyDescent="0.25">
      <c r="A45" s="9"/>
      <c r="B45" s="9"/>
      <c r="C45" s="9"/>
      <c r="D45" s="9"/>
      <c r="E45" s="9"/>
      <c r="F45" s="9"/>
    </row>
    <row r="46" spans="1:7" x14ac:dyDescent="0.25">
      <c r="A46" s="9"/>
      <c r="B46" s="9"/>
      <c r="C46" s="9"/>
      <c r="D46" s="9"/>
      <c r="E46" s="9"/>
      <c r="F46" s="9"/>
    </row>
    <row r="47" spans="1:7" x14ac:dyDescent="0.25">
      <c r="A47" s="9"/>
      <c r="B47" s="9"/>
      <c r="C47" s="9"/>
      <c r="D47" s="9"/>
      <c r="E47" s="9"/>
      <c r="F47" s="9"/>
    </row>
    <row r="48" spans="1:7" x14ac:dyDescent="0.25">
      <c r="A48" s="9"/>
      <c r="B48" s="9"/>
      <c r="C48" s="9"/>
      <c r="D48" s="9"/>
      <c r="E48" s="9"/>
      <c r="F48" s="9"/>
    </row>
    <row r="49" spans="1:6" x14ac:dyDescent="0.25">
      <c r="A49" s="9"/>
      <c r="B49" s="9"/>
      <c r="C49" s="9"/>
      <c r="D49" s="9"/>
      <c r="E49" s="9"/>
      <c r="F49" s="9"/>
    </row>
    <row r="50" spans="1:6" x14ac:dyDescent="0.25">
      <c r="A50" s="9"/>
      <c r="B50" s="9"/>
      <c r="C50" s="9"/>
      <c r="D50" s="9"/>
      <c r="E50" s="9"/>
      <c r="F50" s="9"/>
    </row>
    <row r="51" spans="1:6" x14ac:dyDescent="0.25">
      <c r="A51" s="9"/>
      <c r="B51" s="9"/>
      <c r="C51" s="9"/>
      <c r="D51" s="9"/>
      <c r="E51" s="9"/>
      <c r="F51" s="9"/>
    </row>
    <row r="52" spans="1:6" x14ac:dyDescent="0.25">
      <c r="A52" s="9"/>
      <c r="B52" s="9"/>
      <c r="C52" s="9"/>
      <c r="D52" s="9"/>
      <c r="E52" s="9"/>
      <c r="F52" s="9"/>
    </row>
    <row r="53" spans="1:6" x14ac:dyDescent="0.25">
      <c r="A53" s="9"/>
      <c r="B53" s="9"/>
      <c r="C53" s="9"/>
      <c r="D53" s="9"/>
      <c r="E53" s="9"/>
      <c r="F53" s="9"/>
    </row>
    <row r="54" spans="1:6" x14ac:dyDescent="0.25">
      <c r="A54" s="9"/>
      <c r="B54" s="9"/>
      <c r="C54" s="9"/>
      <c r="D54" s="9"/>
      <c r="E54" s="9"/>
      <c r="F54" s="9"/>
    </row>
    <row r="55" spans="1:6" x14ac:dyDescent="0.25">
      <c r="A55" s="9"/>
      <c r="B55" s="9"/>
      <c r="C55" s="9"/>
      <c r="D55" s="9"/>
      <c r="E55" s="9"/>
      <c r="F55" s="9"/>
    </row>
    <row r="56" spans="1:6" x14ac:dyDescent="0.25">
      <c r="A56" s="9"/>
      <c r="B56" s="9"/>
      <c r="C56" s="9"/>
      <c r="D56" s="9"/>
      <c r="E56" s="9"/>
      <c r="F56" s="9"/>
    </row>
    <row r="57" spans="1:6" x14ac:dyDescent="0.25">
      <c r="A57" s="9"/>
      <c r="B57" s="9"/>
      <c r="C57" s="9"/>
      <c r="D57" s="9"/>
      <c r="E57" s="9"/>
      <c r="F57" s="9"/>
    </row>
    <row r="58" spans="1:6" x14ac:dyDescent="0.25">
      <c r="A58" s="9"/>
      <c r="B58" s="9"/>
      <c r="C58" s="9"/>
      <c r="D58" s="9"/>
      <c r="E58" s="9"/>
      <c r="F58" s="9"/>
    </row>
    <row r="59" spans="1:6" x14ac:dyDescent="0.25">
      <c r="A59" s="9"/>
      <c r="B59" s="9"/>
      <c r="C59" s="9"/>
      <c r="D59" s="9"/>
      <c r="E59" s="9"/>
      <c r="F59" s="9"/>
    </row>
    <row r="60" spans="1:6" x14ac:dyDescent="0.25">
      <c r="A60" s="9"/>
      <c r="B60" s="9"/>
      <c r="C60" s="9"/>
      <c r="D60" s="9"/>
      <c r="E60" s="9"/>
      <c r="F60" s="9"/>
    </row>
    <row r="61" spans="1:6" x14ac:dyDescent="0.25">
      <c r="A61" s="9"/>
      <c r="B61" s="9"/>
      <c r="C61" s="9"/>
      <c r="D61" s="9"/>
      <c r="E61" s="9"/>
      <c r="F61" s="9"/>
    </row>
    <row r="62" spans="1:6" x14ac:dyDescent="0.25">
      <c r="A62" s="9"/>
      <c r="B62" s="9"/>
      <c r="C62" s="9"/>
      <c r="D62" s="9"/>
      <c r="E62" s="9"/>
      <c r="F62" s="9"/>
    </row>
    <row r="63" spans="1:6" x14ac:dyDescent="0.25">
      <c r="A63" s="9"/>
      <c r="B63" s="9"/>
      <c r="C63" s="9"/>
      <c r="D63" s="9"/>
      <c r="E63" s="9"/>
      <c r="F63" s="9"/>
    </row>
    <row r="64" spans="1:6" x14ac:dyDescent="0.25">
      <c r="A64" s="9"/>
      <c r="B64" s="9"/>
      <c r="C64" s="9"/>
      <c r="D64" s="9"/>
      <c r="E64" s="9"/>
      <c r="F64" s="9"/>
    </row>
    <row r="65" spans="1:6" x14ac:dyDescent="0.25">
      <c r="A65" s="9"/>
      <c r="B65" s="9"/>
      <c r="C65" s="9"/>
      <c r="D65" s="9"/>
      <c r="E65" s="9"/>
      <c r="F65" s="9"/>
    </row>
    <row r="66" spans="1:6" x14ac:dyDescent="0.25">
      <c r="A66" s="9"/>
      <c r="B66" s="9"/>
      <c r="C66" s="9"/>
      <c r="D66" s="9"/>
      <c r="E66" s="9"/>
      <c r="F66" s="9"/>
    </row>
    <row r="67" spans="1:6" x14ac:dyDescent="0.25">
      <c r="A67" s="9"/>
      <c r="B67" s="9"/>
      <c r="C67" s="9"/>
      <c r="D67" s="9"/>
      <c r="E67" s="9"/>
      <c r="F67" s="9"/>
    </row>
    <row r="68" spans="1:6" x14ac:dyDescent="0.25">
      <c r="A68" s="9"/>
      <c r="B68" s="9"/>
      <c r="C68" s="9"/>
      <c r="D68" s="9"/>
      <c r="E68" s="9"/>
      <c r="F68" s="9"/>
    </row>
    <row r="69" spans="1:6" x14ac:dyDescent="0.25">
      <c r="A69" s="9"/>
      <c r="B69" s="9"/>
      <c r="C69" s="9"/>
      <c r="D69" s="9"/>
      <c r="E69" s="9"/>
      <c r="F69" s="9"/>
    </row>
    <row r="70" spans="1:6" x14ac:dyDescent="0.25">
      <c r="A70" s="9"/>
      <c r="B70" s="9"/>
      <c r="C70" s="9"/>
      <c r="D70" s="9"/>
      <c r="E70" s="9"/>
      <c r="F70" s="9"/>
    </row>
    <row r="71" spans="1:6" x14ac:dyDescent="0.25">
      <c r="A71" s="9"/>
      <c r="B71" s="9"/>
      <c r="C71" s="9"/>
      <c r="D71" s="9"/>
      <c r="E71" s="9"/>
      <c r="F71" s="9"/>
    </row>
    <row r="72" spans="1:6" x14ac:dyDescent="0.25">
      <c r="A72" s="9"/>
      <c r="B72" s="9"/>
      <c r="C72" s="9"/>
      <c r="D72" s="9"/>
      <c r="E72" s="9"/>
      <c r="F72" s="9"/>
    </row>
    <row r="73" spans="1:6" x14ac:dyDescent="0.25">
      <c r="A73" s="9"/>
      <c r="B73" s="9"/>
      <c r="C73" s="9"/>
      <c r="D73" s="9"/>
      <c r="E73" s="9"/>
      <c r="F73" s="9"/>
    </row>
    <row r="74" spans="1:6" x14ac:dyDescent="0.25">
      <c r="A74" s="9"/>
      <c r="B74" s="9"/>
      <c r="C74" s="9"/>
      <c r="D74" s="9"/>
      <c r="E74" s="9"/>
      <c r="F74" s="9"/>
    </row>
    <row r="75" spans="1:6" x14ac:dyDescent="0.25">
      <c r="A75" s="9"/>
      <c r="B75" s="9"/>
      <c r="C75" s="9"/>
      <c r="D75" s="9"/>
      <c r="E75" s="9"/>
      <c r="F75" s="9"/>
    </row>
    <row r="76" spans="1:6" x14ac:dyDescent="0.25">
      <c r="A76" s="9"/>
      <c r="B76" s="9"/>
      <c r="C76" s="9"/>
      <c r="D76" s="9"/>
      <c r="E76" s="9"/>
      <c r="F76" s="9"/>
    </row>
    <row r="77" spans="1:6" x14ac:dyDescent="0.25">
      <c r="A77" s="9"/>
      <c r="B77" s="9"/>
      <c r="C77" s="9"/>
      <c r="D77" s="9"/>
      <c r="E77" s="9"/>
      <c r="F77" s="9"/>
    </row>
    <row r="78" spans="1:6" x14ac:dyDescent="0.25">
      <c r="A78" s="9"/>
      <c r="B78" s="9"/>
      <c r="C78" s="9"/>
      <c r="D78" s="9"/>
      <c r="E78" s="9"/>
      <c r="F78" s="9"/>
    </row>
    <row r="79" spans="1:6" x14ac:dyDescent="0.25">
      <c r="A79" s="9"/>
      <c r="B79" s="9"/>
      <c r="C79" s="9"/>
      <c r="D79" s="9"/>
      <c r="E79" s="9"/>
      <c r="F79" s="9"/>
    </row>
    <row r="80" spans="1:6" x14ac:dyDescent="0.25">
      <c r="A80" s="9"/>
      <c r="B80" s="9"/>
      <c r="C80" s="9"/>
      <c r="D80" s="9"/>
      <c r="E80" s="9"/>
      <c r="F80" s="9"/>
    </row>
    <row r="81" spans="1:6" x14ac:dyDescent="0.25">
      <c r="A81" s="9"/>
      <c r="B81" s="9"/>
      <c r="C81" s="9"/>
      <c r="D81" s="9"/>
      <c r="E81" s="9"/>
      <c r="F81" s="9"/>
    </row>
    <row r="82" spans="1:6" x14ac:dyDescent="0.25">
      <c r="A82" s="9"/>
      <c r="B82" s="9"/>
      <c r="C82" s="9"/>
      <c r="D82" s="9"/>
      <c r="E82" s="9"/>
      <c r="F82" s="9"/>
    </row>
    <row r="83" spans="1:6" x14ac:dyDescent="0.25">
      <c r="A83" s="9"/>
      <c r="B83" s="9"/>
      <c r="C83" s="9"/>
      <c r="D83" s="9"/>
      <c r="E83" s="9"/>
      <c r="F83" s="9"/>
    </row>
    <row r="84" spans="1:6" x14ac:dyDescent="0.25">
      <c r="A84" s="9"/>
      <c r="B84" s="9"/>
      <c r="C84" s="9"/>
      <c r="D84" s="9"/>
      <c r="E84" s="9"/>
      <c r="F84" s="9"/>
    </row>
    <row r="85" spans="1:6" x14ac:dyDescent="0.25">
      <c r="A85" s="9"/>
      <c r="B85" s="9"/>
      <c r="C85" s="9"/>
      <c r="D85" s="9"/>
      <c r="E85" s="9"/>
      <c r="F85" s="9"/>
    </row>
    <row r="86" spans="1:6" x14ac:dyDescent="0.25">
      <c r="A86" s="9"/>
      <c r="B86" s="9"/>
      <c r="C86" s="9"/>
      <c r="D86" s="9"/>
      <c r="E86" s="9"/>
      <c r="F86" s="9"/>
    </row>
    <row r="87" spans="1:6" x14ac:dyDescent="0.25">
      <c r="A87" s="9"/>
      <c r="B87" s="9"/>
      <c r="C87" s="9"/>
      <c r="D87" s="9"/>
      <c r="E87" s="9"/>
      <c r="F87" s="9"/>
    </row>
    <row r="88" spans="1:6" x14ac:dyDescent="0.25">
      <c r="A88" s="9"/>
      <c r="B88" s="9"/>
      <c r="C88" s="9"/>
      <c r="D88" s="9"/>
      <c r="E88" s="9"/>
      <c r="F88" s="9"/>
    </row>
    <row r="89" spans="1:6" x14ac:dyDescent="0.25">
      <c r="A89" s="9"/>
      <c r="B89" s="9"/>
      <c r="C89" s="9"/>
      <c r="D89" s="9"/>
      <c r="E89" s="9"/>
      <c r="F89" s="9"/>
    </row>
    <row r="90" spans="1:6" x14ac:dyDescent="0.25">
      <c r="A90" s="9"/>
      <c r="B90" s="9"/>
      <c r="C90" s="9"/>
      <c r="D90" s="9"/>
      <c r="E90" s="9"/>
      <c r="F90" s="9"/>
    </row>
    <row r="91" spans="1:6" x14ac:dyDescent="0.25">
      <c r="A91" s="9"/>
      <c r="B91" s="9"/>
      <c r="C91" s="9"/>
      <c r="D91" s="9"/>
      <c r="E91" s="9"/>
      <c r="F91" s="9"/>
    </row>
    <row r="92" spans="1:6" x14ac:dyDescent="0.25">
      <c r="A92" s="9"/>
      <c r="B92" s="9"/>
      <c r="C92" s="9"/>
      <c r="D92" s="9"/>
      <c r="E92" s="9"/>
      <c r="F92" s="9"/>
    </row>
  </sheetData>
  <mergeCells count="18">
    <mergeCell ref="A39:B39"/>
    <mergeCell ref="A40:C40"/>
    <mergeCell ref="B16:G16"/>
    <mergeCell ref="B7:G7"/>
    <mergeCell ref="F3:F4"/>
    <mergeCell ref="D3:D4"/>
    <mergeCell ref="E3:E4"/>
    <mergeCell ref="B26:G26"/>
    <mergeCell ref="B30:G30"/>
    <mergeCell ref="B36:G36"/>
    <mergeCell ref="B19:G19"/>
    <mergeCell ref="B24:G24"/>
    <mergeCell ref="A1:G1"/>
    <mergeCell ref="A6:G6"/>
    <mergeCell ref="D2:G2"/>
    <mergeCell ref="A2:A4"/>
    <mergeCell ref="B2:B4"/>
    <mergeCell ref="C2:C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topLeftCell="A74" zoomScale="85" zoomScaleNormal="85" workbookViewId="0">
      <selection activeCell="A79" sqref="A79:J96"/>
    </sheetView>
  </sheetViews>
  <sheetFormatPr defaultRowHeight="15.75" x14ac:dyDescent="0.2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8" hidden="1" customWidth="1"/>
    <col min="10" max="10" width="43.1406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3" ht="72.75" customHeight="1" x14ac:dyDescent="0.25">
      <c r="A1" s="146" t="s">
        <v>171</v>
      </c>
      <c r="B1" s="147"/>
      <c r="C1" s="147"/>
      <c r="D1" s="147"/>
      <c r="E1" s="147"/>
      <c r="F1" s="147"/>
      <c r="G1" s="147"/>
      <c r="H1" s="147"/>
      <c r="I1" s="147"/>
      <c r="J1" s="147"/>
      <c r="K1" s="16"/>
      <c r="L1" s="11"/>
      <c r="M1" s="11"/>
    </row>
    <row r="2" spans="1:13" ht="31.5" customHeight="1" x14ac:dyDescent="0.25">
      <c r="A2" s="144" t="s">
        <v>0</v>
      </c>
      <c r="B2" s="142" t="s">
        <v>12</v>
      </c>
      <c r="C2" s="142" t="s">
        <v>11</v>
      </c>
      <c r="D2" s="142" t="s">
        <v>7</v>
      </c>
      <c r="E2" s="148" t="s">
        <v>8</v>
      </c>
      <c r="F2" s="148"/>
      <c r="G2" s="148"/>
      <c r="H2" s="148"/>
      <c r="I2" s="148"/>
      <c r="J2" s="142" t="s">
        <v>13</v>
      </c>
      <c r="K2" s="11"/>
      <c r="L2" s="11"/>
      <c r="M2" s="11"/>
    </row>
    <row r="3" spans="1:13" ht="15.75" customHeight="1" x14ac:dyDescent="0.25">
      <c r="A3" s="144"/>
      <c r="B3" s="142"/>
      <c r="C3" s="142"/>
      <c r="D3" s="142"/>
      <c r="E3" s="145" t="s">
        <v>9</v>
      </c>
      <c r="F3" s="148" t="s">
        <v>10</v>
      </c>
      <c r="G3" s="148"/>
      <c r="H3" s="148"/>
      <c r="I3" s="148"/>
      <c r="J3" s="142"/>
      <c r="K3" s="11"/>
      <c r="L3" s="11"/>
      <c r="M3" s="11"/>
    </row>
    <row r="4" spans="1:13" ht="15.75" customHeight="1" x14ac:dyDescent="0.25">
      <c r="A4" s="144"/>
      <c r="B4" s="142"/>
      <c r="C4" s="142"/>
      <c r="D4" s="142"/>
      <c r="E4" s="145"/>
      <c r="F4" s="148"/>
      <c r="G4" s="148"/>
      <c r="H4" s="148"/>
      <c r="I4" s="148"/>
      <c r="J4" s="142"/>
      <c r="K4" s="11"/>
      <c r="L4" s="11"/>
      <c r="M4" s="11"/>
    </row>
    <row r="5" spans="1:13" ht="15" x14ac:dyDescent="0.25">
      <c r="A5" s="93" t="s">
        <v>15</v>
      </c>
      <c r="B5" s="94">
        <v>2</v>
      </c>
      <c r="C5" s="93"/>
      <c r="D5" s="95">
        <v>3</v>
      </c>
      <c r="E5" s="94">
        <v>4</v>
      </c>
      <c r="F5" s="94">
        <v>5</v>
      </c>
      <c r="G5" s="94"/>
      <c r="H5" s="94"/>
      <c r="I5" s="94"/>
      <c r="J5" s="94">
        <v>6</v>
      </c>
      <c r="K5" s="11"/>
      <c r="L5" s="11"/>
      <c r="M5" s="11"/>
    </row>
    <row r="6" spans="1:13" ht="22.5" customHeight="1" x14ac:dyDescent="0.25">
      <c r="A6" s="152"/>
      <c r="B6" s="153" t="s">
        <v>27</v>
      </c>
      <c r="C6" s="154" t="s">
        <v>21</v>
      </c>
      <c r="D6" s="31" t="s">
        <v>14</v>
      </c>
      <c r="E6" s="35">
        <f>E7+E8+E9+E11+E10</f>
        <v>348862.9</v>
      </c>
      <c r="F6" s="35">
        <f>F7+F8+F9+F11+F10</f>
        <v>348020.4</v>
      </c>
      <c r="G6" s="71" t="e">
        <f>G13+G18+G24+G29+G35+G42+G48+G53+G58+G64+G69+G74+#REF!+G84+G90</f>
        <v>#REF!</v>
      </c>
      <c r="H6" s="71" t="e">
        <f>H13+H18+H24+H29+H35+H42+H48+H53+H58+H64+H69+H74+#REF!+H84+H90</f>
        <v>#REF!</v>
      </c>
      <c r="I6" s="71" t="e">
        <f>I13+I18+I24+I29+I35+I42+I48+I53+I58+I64+I69+I74+#REF!+I84+I90</f>
        <v>#REF!</v>
      </c>
      <c r="J6" s="149" t="s">
        <v>197</v>
      </c>
      <c r="K6" s="11"/>
      <c r="L6" s="11"/>
      <c r="M6" s="11"/>
    </row>
    <row r="7" spans="1:13" ht="15" x14ac:dyDescent="0.25">
      <c r="A7" s="152"/>
      <c r="B7" s="153"/>
      <c r="C7" s="154"/>
      <c r="D7" s="31" t="s">
        <v>22</v>
      </c>
      <c r="E7" s="35">
        <f>E14+E19+E25+E30+E36+E43+E49+E54+E59+E65+E70+E75+E80+E85+E91</f>
        <v>331436.5</v>
      </c>
      <c r="F7" s="35">
        <f>F14+F19+F25+F30+F36+F43+F49+F54+F59+F65+F70+F75+F80+F85+F91</f>
        <v>331035.3</v>
      </c>
      <c r="G7" s="71" t="e">
        <f>G14+G19+G25+G30+G36+G43+G54+G59+G65+G70+G75+#REF!+G85+G91</f>
        <v>#REF!</v>
      </c>
      <c r="H7" s="71" t="e">
        <f>H14+H19+H25+H30+H36+H43+H54+H59+H65+H70+H75+#REF!+H85+H91</f>
        <v>#REF!</v>
      </c>
      <c r="I7" s="71" t="e">
        <f>I14+I19+I25+I30+I36+I43+I54+I59+I65+I70+I75+#REF!+I85+I91</f>
        <v>#REF!</v>
      </c>
      <c r="J7" s="150"/>
      <c r="K7" s="96"/>
      <c r="L7" s="11"/>
      <c r="M7" s="11"/>
    </row>
    <row r="8" spans="1:13" ht="15" x14ac:dyDescent="0.25">
      <c r="A8" s="152"/>
      <c r="B8" s="153"/>
      <c r="C8" s="154"/>
      <c r="D8" s="31" t="s">
        <v>23</v>
      </c>
      <c r="E8" s="35">
        <f>E15+E26+E31+E37+E44+E50+E55+E60+E66+E71+E76+E81+E86</f>
        <v>3882</v>
      </c>
      <c r="F8" s="35">
        <f>F15+F26+F31+F37+F44+F50+F55+F60+F66+F71+F76+F81+F86</f>
        <v>3882</v>
      </c>
      <c r="G8" s="104">
        <v>0</v>
      </c>
      <c r="H8" s="72"/>
      <c r="I8" s="35"/>
      <c r="J8" s="150"/>
      <c r="K8" s="11"/>
      <c r="L8" s="11"/>
      <c r="M8" s="11"/>
    </row>
    <row r="9" spans="1:13" ht="15" x14ac:dyDescent="0.25">
      <c r="A9" s="152"/>
      <c r="B9" s="153"/>
      <c r="C9" s="154"/>
      <c r="D9" s="31" t="s">
        <v>24</v>
      </c>
      <c r="E9" s="35">
        <f>E16+E21+E27+E32+E38+E45+E51+E56+E61+E67+E72+E77+E82+E87</f>
        <v>3518.9</v>
      </c>
      <c r="F9" s="35">
        <f>F16+F21+F27+F32+F38+F45+F51+F56+F61+F67+F72+F77+F82+F87</f>
        <v>3518.9</v>
      </c>
      <c r="G9" s="104">
        <v>0</v>
      </c>
      <c r="H9" s="72"/>
      <c r="I9" s="35"/>
      <c r="J9" s="150"/>
      <c r="K9" s="11"/>
      <c r="L9" s="11"/>
      <c r="M9" s="11"/>
    </row>
    <row r="10" spans="1:13" ht="64.5" customHeight="1" x14ac:dyDescent="0.25">
      <c r="A10" s="152"/>
      <c r="B10" s="153"/>
      <c r="C10" s="154"/>
      <c r="D10" s="31" t="s">
        <v>133</v>
      </c>
      <c r="E10" s="35">
        <f>E40</f>
        <v>10</v>
      </c>
      <c r="F10" s="35">
        <f>F40</f>
        <v>10</v>
      </c>
      <c r="G10" s="104"/>
      <c r="H10" s="72"/>
      <c r="I10" s="35"/>
      <c r="J10" s="150"/>
      <c r="K10" s="11"/>
      <c r="L10" s="11"/>
      <c r="M10" s="11"/>
    </row>
    <row r="11" spans="1:13" ht="149.25" customHeight="1" x14ac:dyDescent="0.25">
      <c r="A11" s="152"/>
      <c r="B11" s="153"/>
      <c r="C11" s="154"/>
      <c r="D11" s="31" t="s">
        <v>90</v>
      </c>
      <c r="E11" s="35">
        <f>E17+E28+E33+E46+E68</f>
        <v>10015.5</v>
      </c>
      <c r="F11" s="35">
        <f>F17+F28+F33+F46+F68</f>
        <v>9574.2000000000007</v>
      </c>
      <c r="G11" s="104"/>
      <c r="H11" s="72"/>
      <c r="I11" s="35"/>
      <c r="J11" s="150"/>
      <c r="K11" s="11"/>
      <c r="L11" s="11"/>
      <c r="M11" s="11"/>
    </row>
    <row r="12" spans="1:13" ht="15" x14ac:dyDescent="0.25">
      <c r="A12" s="156" t="s">
        <v>38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1"/>
      <c r="L12" s="11"/>
      <c r="M12" s="11"/>
    </row>
    <row r="13" spans="1:13" ht="15" x14ac:dyDescent="0.25">
      <c r="A13" s="154" t="s">
        <v>16</v>
      </c>
      <c r="B13" s="155" t="s">
        <v>28</v>
      </c>
      <c r="C13" s="154" t="s">
        <v>21</v>
      </c>
      <c r="D13" s="31" t="s">
        <v>14</v>
      </c>
      <c r="E13" s="35">
        <f>E14+E17</f>
        <v>56750.5</v>
      </c>
      <c r="F13" s="35">
        <f>F14+F17</f>
        <v>56612</v>
      </c>
      <c r="G13" s="92">
        <v>0</v>
      </c>
      <c r="H13" s="72"/>
      <c r="I13" s="35">
        <v>131</v>
      </c>
      <c r="J13" s="149" t="s">
        <v>178</v>
      </c>
      <c r="K13" s="96"/>
      <c r="L13" s="11"/>
      <c r="M13" s="11"/>
    </row>
    <row r="14" spans="1:13" ht="15" x14ac:dyDescent="0.25">
      <c r="A14" s="154"/>
      <c r="B14" s="155"/>
      <c r="C14" s="154"/>
      <c r="D14" s="31" t="s">
        <v>22</v>
      </c>
      <c r="E14" s="35">
        <v>52537.5</v>
      </c>
      <c r="F14" s="35">
        <v>52537.5</v>
      </c>
      <c r="G14" s="92">
        <v>0</v>
      </c>
      <c r="H14" s="72"/>
      <c r="I14" s="35">
        <v>131</v>
      </c>
      <c r="J14" s="150"/>
      <c r="K14" s="96"/>
      <c r="L14" s="11"/>
      <c r="M14" s="11"/>
    </row>
    <row r="15" spans="1:13" ht="15" x14ac:dyDescent="0.25">
      <c r="A15" s="154"/>
      <c r="B15" s="155"/>
      <c r="C15" s="154"/>
      <c r="D15" s="31" t="s">
        <v>23</v>
      </c>
      <c r="E15" s="35">
        <v>0</v>
      </c>
      <c r="F15" s="35">
        <v>0</v>
      </c>
      <c r="G15" s="92">
        <v>0</v>
      </c>
      <c r="H15" s="72"/>
      <c r="I15" s="92"/>
      <c r="J15" s="150"/>
      <c r="K15" s="11"/>
      <c r="L15" s="11"/>
      <c r="M15" s="11"/>
    </row>
    <row r="16" spans="1:13" ht="15" x14ac:dyDescent="0.25">
      <c r="A16" s="154"/>
      <c r="B16" s="155"/>
      <c r="C16" s="154"/>
      <c r="D16" s="31" t="s">
        <v>24</v>
      </c>
      <c r="E16" s="35">
        <v>0</v>
      </c>
      <c r="F16" s="35">
        <v>0</v>
      </c>
      <c r="G16" s="92">
        <v>0</v>
      </c>
      <c r="H16" s="72"/>
      <c r="I16" s="92"/>
      <c r="J16" s="150"/>
      <c r="K16" s="11"/>
      <c r="L16" s="11"/>
      <c r="M16" s="11"/>
    </row>
    <row r="17" spans="1:13" ht="75.75" customHeight="1" x14ac:dyDescent="0.25">
      <c r="A17" s="154"/>
      <c r="B17" s="155"/>
      <c r="C17" s="154"/>
      <c r="D17" s="31" t="s">
        <v>90</v>
      </c>
      <c r="E17" s="35">
        <v>4213</v>
      </c>
      <c r="F17" s="35">
        <v>4074.5</v>
      </c>
      <c r="G17" s="92">
        <v>0</v>
      </c>
      <c r="H17" s="72"/>
      <c r="I17" s="92"/>
      <c r="J17" s="151"/>
      <c r="K17" s="11"/>
      <c r="L17" s="11"/>
      <c r="M17" s="11"/>
    </row>
    <row r="18" spans="1:13" ht="15" x14ac:dyDescent="0.25">
      <c r="A18" s="154" t="s">
        <v>17</v>
      </c>
      <c r="B18" s="155" t="s">
        <v>29</v>
      </c>
      <c r="C18" s="154" t="s">
        <v>21</v>
      </c>
      <c r="D18" s="31" t="s">
        <v>14</v>
      </c>
      <c r="E18" s="35">
        <f>E19</f>
        <v>25902.6</v>
      </c>
      <c r="F18" s="35">
        <f>F19</f>
        <v>25698.1</v>
      </c>
      <c r="G18" s="92">
        <v>0</v>
      </c>
      <c r="H18" s="72"/>
      <c r="I18" s="35">
        <v>99</v>
      </c>
      <c r="J18" s="149" t="s">
        <v>177</v>
      </c>
      <c r="K18" s="11"/>
      <c r="L18" s="11"/>
      <c r="M18" s="11"/>
    </row>
    <row r="19" spans="1:13" ht="15" x14ac:dyDescent="0.25">
      <c r="A19" s="154"/>
      <c r="B19" s="155"/>
      <c r="C19" s="154"/>
      <c r="D19" s="31" t="s">
        <v>22</v>
      </c>
      <c r="E19" s="35">
        <v>25902.6</v>
      </c>
      <c r="F19" s="35">
        <v>25698.1</v>
      </c>
      <c r="G19" s="92">
        <v>0</v>
      </c>
      <c r="H19" s="72"/>
      <c r="I19" s="35">
        <v>99</v>
      </c>
      <c r="J19" s="150"/>
      <c r="K19" s="11"/>
      <c r="L19" s="11"/>
      <c r="M19" s="11"/>
    </row>
    <row r="20" spans="1:13" ht="15" x14ac:dyDescent="0.25">
      <c r="A20" s="154"/>
      <c r="B20" s="155"/>
      <c r="C20" s="154"/>
      <c r="D20" s="31" t="s">
        <v>23</v>
      </c>
      <c r="E20" s="35">
        <v>0</v>
      </c>
      <c r="F20" s="35">
        <v>0</v>
      </c>
      <c r="G20" s="92">
        <v>0</v>
      </c>
      <c r="H20" s="72"/>
      <c r="I20" s="35"/>
      <c r="J20" s="150"/>
      <c r="K20" s="11"/>
      <c r="L20" s="11"/>
      <c r="M20" s="11"/>
    </row>
    <row r="21" spans="1:13" ht="15" x14ac:dyDescent="0.25">
      <c r="A21" s="154"/>
      <c r="B21" s="155"/>
      <c r="C21" s="154"/>
      <c r="D21" s="31" t="s">
        <v>24</v>
      </c>
      <c r="E21" s="35">
        <v>0</v>
      </c>
      <c r="F21" s="35">
        <v>0</v>
      </c>
      <c r="G21" s="92">
        <v>0</v>
      </c>
      <c r="H21" s="72"/>
      <c r="I21" s="92"/>
      <c r="J21" s="150"/>
      <c r="K21" s="11"/>
      <c r="L21" s="11"/>
      <c r="M21" s="11"/>
    </row>
    <row r="22" spans="1:13" ht="58.5" customHeight="1" x14ac:dyDescent="0.25">
      <c r="A22" s="154"/>
      <c r="B22" s="155"/>
      <c r="C22" s="154"/>
      <c r="D22" s="31" t="s">
        <v>90</v>
      </c>
      <c r="E22" s="35">
        <v>0</v>
      </c>
      <c r="F22" s="35">
        <v>0</v>
      </c>
      <c r="G22" s="92">
        <v>0</v>
      </c>
      <c r="H22" s="72"/>
      <c r="I22" s="92"/>
      <c r="J22" s="151"/>
      <c r="K22" s="11"/>
      <c r="L22" s="11"/>
      <c r="M22" s="11"/>
    </row>
    <row r="23" spans="1:13" ht="15" x14ac:dyDescent="0.25">
      <c r="A23" s="156" t="s">
        <v>39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1"/>
      <c r="L23" s="11"/>
      <c r="M23" s="11"/>
    </row>
    <row r="24" spans="1:13" ht="15.75" customHeight="1" x14ac:dyDescent="0.25">
      <c r="A24" s="154">
        <v>1</v>
      </c>
      <c r="B24" s="155" t="s">
        <v>127</v>
      </c>
      <c r="C24" s="154" t="s">
        <v>21</v>
      </c>
      <c r="D24" s="31" t="s">
        <v>14</v>
      </c>
      <c r="E24" s="35">
        <f>E25+E28</f>
        <v>77838.100000000006</v>
      </c>
      <c r="F24" s="35">
        <f>F25+F28</f>
        <v>77646</v>
      </c>
      <c r="G24" s="92">
        <v>0</v>
      </c>
      <c r="H24" s="72"/>
      <c r="I24" s="35">
        <v>99</v>
      </c>
      <c r="J24" s="149" t="s">
        <v>179</v>
      </c>
      <c r="K24" s="96"/>
      <c r="L24" s="11"/>
      <c r="M24" s="11"/>
    </row>
    <row r="25" spans="1:13" ht="15" x14ac:dyDescent="0.25">
      <c r="A25" s="154"/>
      <c r="B25" s="155"/>
      <c r="C25" s="154"/>
      <c r="D25" s="31" t="s">
        <v>22</v>
      </c>
      <c r="E25" s="35">
        <v>74392.7</v>
      </c>
      <c r="F25" s="35">
        <v>74392.7</v>
      </c>
      <c r="G25" s="92">
        <v>0</v>
      </c>
      <c r="H25" s="72"/>
      <c r="I25" s="35">
        <v>99</v>
      </c>
      <c r="J25" s="150"/>
      <c r="K25" s="97"/>
      <c r="L25" s="97"/>
      <c r="M25" s="11"/>
    </row>
    <row r="26" spans="1:13" ht="15" x14ac:dyDescent="0.25">
      <c r="A26" s="154"/>
      <c r="B26" s="155"/>
      <c r="C26" s="154"/>
      <c r="D26" s="31" t="s">
        <v>23</v>
      </c>
      <c r="E26" s="35">
        <v>0</v>
      </c>
      <c r="F26" s="35">
        <v>0</v>
      </c>
      <c r="G26" s="92">
        <v>0</v>
      </c>
      <c r="H26" s="72"/>
      <c r="I26" s="35"/>
      <c r="J26" s="150"/>
      <c r="K26" s="11"/>
      <c r="L26" s="11"/>
      <c r="M26" s="11"/>
    </row>
    <row r="27" spans="1:13" ht="15" x14ac:dyDescent="0.25">
      <c r="A27" s="154"/>
      <c r="B27" s="155"/>
      <c r="C27" s="154"/>
      <c r="D27" s="31" t="s">
        <v>24</v>
      </c>
      <c r="E27" s="35">
        <v>0</v>
      </c>
      <c r="F27" s="35">
        <v>0</v>
      </c>
      <c r="G27" s="92">
        <v>0</v>
      </c>
      <c r="H27" s="72"/>
      <c r="I27" s="92"/>
      <c r="J27" s="150"/>
      <c r="K27" s="96"/>
      <c r="L27" s="11"/>
      <c r="M27" s="11"/>
    </row>
    <row r="28" spans="1:13" ht="60" x14ac:dyDescent="0.25">
      <c r="A28" s="154"/>
      <c r="B28" s="155"/>
      <c r="C28" s="154"/>
      <c r="D28" s="31" t="s">
        <v>90</v>
      </c>
      <c r="E28" s="35">
        <v>3445.4</v>
      </c>
      <c r="F28" s="35">
        <v>3253.3</v>
      </c>
      <c r="G28" s="92">
        <v>0</v>
      </c>
      <c r="H28" s="72"/>
      <c r="I28" s="92"/>
      <c r="J28" s="151"/>
      <c r="K28" s="11"/>
      <c r="L28" s="11"/>
      <c r="M28" s="11"/>
    </row>
    <row r="29" spans="1:13" ht="15.75" customHeight="1" x14ac:dyDescent="0.25">
      <c r="A29" s="154">
        <v>2</v>
      </c>
      <c r="B29" s="155" t="s">
        <v>30</v>
      </c>
      <c r="C29" s="154" t="s">
        <v>21</v>
      </c>
      <c r="D29" s="31" t="s">
        <v>14</v>
      </c>
      <c r="E29" s="35">
        <f>E30+E33</f>
        <v>38070.400000000001</v>
      </c>
      <c r="F29" s="35">
        <f>F30+F33</f>
        <v>38003.9</v>
      </c>
      <c r="G29" s="92">
        <v>0</v>
      </c>
      <c r="H29" s="72"/>
      <c r="I29" s="35">
        <v>99</v>
      </c>
      <c r="J29" s="149" t="s">
        <v>180</v>
      </c>
      <c r="K29" s="11"/>
      <c r="L29" s="11"/>
      <c r="M29" s="11"/>
    </row>
    <row r="30" spans="1:13" ht="15" x14ac:dyDescent="0.25">
      <c r="A30" s="154"/>
      <c r="B30" s="155"/>
      <c r="C30" s="154"/>
      <c r="D30" s="31" t="s">
        <v>22</v>
      </c>
      <c r="E30" s="35">
        <v>36283.199999999997</v>
      </c>
      <c r="F30" s="35">
        <v>36283.199999999997</v>
      </c>
      <c r="G30" s="92">
        <v>0</v>
      </c>
      <c r="H30" s="72"/>
      <c r="I30" s="35">
        <v>99</v>
      </c>
      <c r="J30" s="150"/>
      <c r="K30" s="11"/>
      <c r="L30" s="11"/>
      <c r="M30" s="11"/>
    </row>
    <row r="31" spans="1:13" ht="31.5" customHeight="1" x14ac:dyDescent="0.25">
      <c r="A31" s="154"/>
      <c r="B31" s="155"/>
      <c r="C31" s="154"/>
      <c r="D31" s="31" t="s">
        <v>23</v>
      </c>
      <c r="E31" s="35">
        <v>0</v>
      </c>
      <c r="F31" s="35">
        <v>0</v>
      </c>
      <c r="G31" s="92">
        <v>0</v>
      </c>
      <c r="H31" s="72"/>
      <c r="I31" s="35"/>
      <c r="J31" s="150"/>
      <c r="K31" s="11"/>
      <c r="L31" s="11"/>
      <c r="M31" s="11"/>
    </row>
    <row r="32" spans="1:13" ht="15" x14ac:dyDescent="0.25">
      <c r="A32" s="154"/>
      <c r="B32" s="155"/>
      <c r="C32" s="154"/>
      <c r="D32" s="31" t="s">
        <v>24</v>
      </c>
      <c r="E32" s="35">
        <v>0</v>
      </c>
      <c r="F32" s="35">
        <v>0</v>
      </c>
      <c r="G32" s="92">
        <v>0</v>
      </c>
      <c r="H32" s="72"/>
      <c r="I32" s="92"/>
      <c r="J32" s="150"/>
      <c r="K32" s="11"/>
      <c r="L32" s="11"/>
      <c r="M32" s="11"/>
    </row>
    <row r="33" spans="1:13" ht="60" x14ac:dyDescent="0.25">
      <c r="A33" s="154"/>
      <c r="B33" s="155"/>
      <c r="C33" s="154"/>
      <c r="D33" s="31" t="s">
        <v>90</v>
      </c>
      <c r="E33" s="35">
        <v>1787.2</v>
      </c>
      <c r="F33" s="35">
        <v>1720.7</v>
      </c>
      <c r="G33" s="92">
        <v>0</v>
      </c>
      <c r="H33" s="72"/>
      <c r="I33" s="92"/>
      <c r="J33" s="151"/>
      <c r="K33" s="11"/>
      <c r="L33" s="11"/>
      <c r="M33" s="11"/>
    </row>
    <row r="34" spans="1:13" ht="15" x14ac:dyDescent="0.25">
      <c r="A34" s="156" t="s">
        <v>40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1"/>
      <c r="L34" s="11"/>
      <c r="M34" s="11"/>
    </row>
    <row r="35" spans="1:13" ht="15.75" customHeight="1" x14ac:dyDescent="0.25">
      <c r="A35" s="154">
        <v>1</v>
      </c>
      <c r="B35" s="155" t="s">
        <v>31</v>
      </c>
      <c r="C35" s="154" t="s">
        <v>21</v>
      </c>
      <c r="D35" s="31" t="s">
        <v>14</v>
      </c>
      <c r="E35" s="35">
        <f>E36+E40</f>
        <v>61553.8</v>
      </c>
      <c r="F35" s="35">
        <f>F36+F40</f>
        <v>61417.599999999999</v>
      </c>
      <c r="G35" s="92">
        <v>0</v>
      </c>
      <c r="H35" s="72"/>
      <c r="I35" s="35">
        <v>99</v>
      </c>
      <c r="J35" s="149" t="s">
        <v>177</v>
      </c>
      <c r="K35" s="11"/>
      <c r="L35" s="11"/>
      <c r="M35" s="11"/>
    </row>
    <row r="36" spans="1:13" ht="15" x14ac:dyDescent="0.25">
      <c r="A36" s="154"/>
      <c r="B36" s="155"/>
      <c r="C36" s="154"/>
      <c r="D36" s="31" t="s">
        <v>22</v>
      </c>
      <c r="E36" s="35">
        <v>61543.8</v>
      </c>
      <c r="F36" s="35">
        <v>61407.6</v>
      </c>
      <c r="G36" s="92">
        <v>0</v>
      </c>
      <c r="H36" s="72"/>
      <c r="I36" s="35">
        <v>99</v>
      </c>
      <c r="J36" s="150"/>
      <c r="K36" s="11"/>
      <c r="L36" s="11"/>
      <c r="M36" s="11"/>
    </row>
    <row r="37" spans="1:13" ht="15" x14ac:dyDescent="0.25">
      <c r="A37" s="154"/>
      <c r="B37" s="155"/>
      <c r="C37" s="154"/>
      <c r="D37" s="31" t="s">
        <v>23</v>
      </c>
      <c r="E37" s="35">
        <v>0</v>
      </c>
      <c r="F37" s="35">
        <v>0</v>
      </c>
      <c r="G37" s="92">
        <v>0</v>
      </c>
      <c r="H37" s="72"/>
      <c r="I37" s="35"/>
      <c r="J37" s="150"/>
      <c r="K37" s="11"/>
      <c r="L37" s="11"/>
      <c r="M37" s="11"/>
    </row>
    <row r="38" spans="1:13" ht="15" x14ac:dyDescent="0.25">
      <c r="A38" s="154"/>
      <c r="B38" s="155"/>
      <c r="C38" s="154"/>
      <c r="D38" s="31" t="s">
        <v>24</v>
      </c>
      <c r="E38" s="35">
        <v>0</v>
      </c>
      <c r="F38" s="35">
        <v>0</v>
      </c>
      <c r="G38" s="92">
        <v>0</v>
      </c>
      <c r="H38" s="72"/>
      <c r="I38" s="92"/>
      <c r="J38" s="150"/>
      <c r="K38" s="11"/>
      <c r="L38" s="11"/>
      <c r="M38" s="11"/>
    </row>
    <row r="39" spans="1:13" ht="60" x14ac:dyDescent="0.25">
      <c r="A39" s="154"/>
      <c r="B39" s="155"/>
      <c r="C39" s="154"/>
      <c r="D39" s="31" t="s">
        <v>90</v>
      </c>
      <c r="E39" s="35">
        <v>0</v>
      </c>
      <c r="F39" s="35">
        <v>0</v>
      </c>
      <c r="G39" s="92"/>
      <c r="H39" s="72"/>
      <c r="I39" s="92"/>
      <c r="J39" s="150"/>
      <c r="K39" s="11"/>
      <c r="L39" s="11"/>
      <c r="M39" s="11"/>
    </row>
    <row r="40" spans="1:13" ht="62.25" customHeight="1" x14ac:dyDescent="0.25">
      <c r="A40" s="154"/>
      <c r="B40" s="155"/>
      <c r="C40" s="154"/>
      <c r="D40" s="31" t="s">
        <v>133</v>
      </c>
      <c r="E40" s="81">
        <v>10</v>
      </c>
      <c r="F40" s="81">
        <v>10</v>
      </c>
      <c r="G40" s="92">
        <v>0</v>
      </c>
      <c r="H40" s="72"/>
      <c r="I40" s="92"/>
      <c r="J40" s="151"/>
      <c r="K40" s="11"/>
      <c r="L40" s="11"/>
      <c r="M40" s="11"/>
    </row>
    <row r="41" spans="1:13" ht="15" x14ac:dyDescent="0.25">
      <c r="A41" s="156" t="s">
        <v>41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1"/>
      <c r="L41" s="11"/>
      <c r="M41" s="11"/>
    </row>
    <row r="42" spans="1:13" ht="15.75" customHeight="1" x14ac:dyDescent="0.25">
      <c r="A42" s="154">
        <v>1</v>
      </c>
      <c r="B42" s="155" t="s">
        <v>32</v>
      </c>
      <c r="C42" s="154" t="s">
        <v>21</v>
      </c>
      <c r="D42" s="31" t="s">
        <v>14</v>
      </c>
      <c r="E42" s="35">
        <f>E43+E46</f>
        <v>13599.6</v>
      </c>
      <c r="F42" s="35">
        <f>F43+F46</f>
        <v>13555.4</v>
      </c>
      <c r="G42" s="92">
        <v>0</v>
      </c>
      <c r="H42" s="72"/>
      <c r="I42" s="35">
        <v>99</v>
      </c>
      <c r="J42" s="149" t="s">
        <v>186</v>
      </c>
      <c r="K42" s="11"/>
      <c r="L42" s="11"/>
      <c r="M42" s="11"/>
    </row>
    <row r="43" spans="1:13" ht="15" x14ac:dyDescent="0.25">
      <c r="A43" s="154"/>
      <c r="B43" s="155"/>
      <c r="C43" s="154"/>
      <c r="D43" s="31" t="s">
        <v>22</v>
      </c>
      <c r="E43" s="35">
        <v>13029.7</v>
      </c>
      <c r="F43" s="35">
        <v>13029.7</v>
      </c>
      <c r="G43" s="92">
        <v>0</v>
      </c>
      <c r="H43" s="72"/>
      <c r="I43" s="35">
        <v>99</v>
      </c>
      <c r="J43" s="150"/>
      <c r="K43" s="11"/>
      <c r="L43" s="11"/>
      <c r="M43" s="11"/>
    </row>
    <row r="44" spans="1:13" ht="15" x14ac:dyDescent="0.25">
      <c r="A44" s="154"/>
      <c r="B44" s="155"/>
      <c r="C44" s="154"/>
      <c r="D44" s="31" t="s">
        <v>23</v>
      </c>
      <c r="E44" s="35">
        <v>0</v>
      </c>
      <c r="F44" s="35">
        <v>0</v>
      </c>
      <c r="G44" s="92">
        <v>0</v>
      </c>
      <c r="H44" s="72"/>
      <c r="I44" s="35"/>
      <c r="J44" s="150"/>
      <c r="K44" s="11"/>
      <c r="L44" s="11"/>
      <c r="M44" s="11"/>
    </row>
    <row r="45" spans="1:13" ht="15" x14ac:dyDescent="0.25">
      <c r="A45" s="154"/>
      <c r="B45" s="155"/>
      <c r="C45" s="154"/>
      <c r="D45" s="31" t="s">
        <v>24</v>
      </c>
      <c r="E45" s="35">
        <v>0</v>
      </c>
      <c r="F45" s="35">
        <v>0</v>
      </c>
      <c r="G45" s="92">
        <v>0</v>
      </c>
      <c r="H45" s="72"/>
      <c r="I45" s="92"/>
      <c r="J45" s="150"/>
      <c r="K45" s="11"/>
      <c r="L45" s="11"/>
      <c r="M45" s="11"/>
    </row>
    <row r="46" spans="1:13" ht="60" x14ac:dyDescent="0.25">
      <c r="A46" s="154"/>
      <c r="B46" s="155"/>
      <c r="C46" s="154"/>
      <c r="D46" s="31" t="s">
        <v>90</v>
      </c>
      <c r="E46" s="35">
        <v>569.9</v>
      </c>
      <c r="F46" s="35">
        <v>525.70000000000005</v>
      </c>
      <c r="G46" s="92">
        <v>0</v>
      </c>
      <c r="H46" s="72"/>
      <c r="I46" s="92"/>
      <c r="J46" s="151"/>
      <c r="K46" s="11"/>
      <c r="L46" s="11"/>
      <c r="M46" s="11"/>
    </row>
    <row r="47" spans="1:13" ht="15" x14ac:dyDescent="0.25">
      <c r="A47" s="156" t="s">
        <v>42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1"/>
      <c r="L47" s="11"/>
      <c r="M47" s="11"/>
    </row>
    <row r="48" spans="1:13" ht="15" x14ac:dyDescent="0.25">
      <c r="A48" s="154">
        <v>1</v>
      </c>
      <c r="B48" s="155" t="s">
        <v>33</v>
      </c>
      <c r="C48" s="154" t="s">
        <v>21</v>
      </c>
      <c r="D48" s="31" t="s">
        <v>14</v>
      </c>
      <c r="E48" s="35">
        <f>E49</f>
        <v>522.4</v>
      </c>
      <c r="F48" s="35">
        <f>F49</f>
        <v>522.4</v>
      </c>
      <c r="G48" s="92">
        <v>0</v>
      </c>
      <c r="H48" s="72"/>
      <c r="I48" s="35">
        <v>99</v>
      </c>
      <c r="J48" s="158" t="s">
        <v>137</v>
      </c>
      <c r="K48" s="11"/>
      <c r="L48" s="11"/>
      <c r="M48" s="11"/>
    </row>
    <row r="49" spans="1:13" ht="15" x14ac:dyDescent="0.25">
      <c r="A49" s="154"/>
      <c r="B49" s="155"/>
      <c r="C49" s="154"/>
      <c r="D49" s="31" t="s">
        <v>22</v>
      </c>
      <c r="E49" s="35">
        <v>522.4</v>
      </c>
      <c r="F49" s="35">
        <v>522.4</v>
      </c>
      <c r="G49" s="92">
        <v>0</v>
      </c>
      <c r="H49" s="72"/>
      <c r="I49" s="35">
        <v>99</v>
      </c>
      <c r="J49" s="158"/>
      <c r="K49" s="96"/>
      <c r="L49" s="11"/>
      <c r="M49" s="11"/>
    </row>
    <row r="50" spans="1:13" ht="15" x14ac:dyDescent="0.25">
      <c r="A50" s="154"/>
      <c r="B50" s="155"/>
      <c r="C50" s="154"/>
      <c r="D50" s="31" t="s">
        <v>23</v>
      </c>
      <c r="E50" s="35">
        <v>0</v>
      </c>
      <c r="F50" s="35">
        <v>0</v>
      </c>
      <c r="G50" s="92">
        <v>0</v>
      </c>
      <c r="H50" s="72"/>
      <c r="I50" s="35"/>
      <c r="J50" s="158"/>
      <c r="K50" s="11"/>
      <c r="L50" s="11"/>
      <c r="M50" s="11"/>
    </row>
    <row r="51" spans="1:13" ht="15" x14ac:dyDescent="0.25">
      <c r="A51" s="154"/>
      <c r="B51" s="155"/>
      <c r="C51" s="154"/>
      <c r="D51" s="31" t="s">
        <v>24</v>
      </c>
      <c r="E51" s="35">
        <v>0</v>
      </c>
      <c r="F51" s="35">
        <v>0</v>
      </c>
      <c r="G51" s="92">
        <v>0</v>
      </c>
      <c r="H51" s="72"/>
      <c r="I51" s="92"/>
      <c r="J51" s="158"/>
      <c r="K51" s="11"/>
      <c r="L51" s="11"/>
      <c r="M51" s="11"/>
    </row>
    <row r="52" spans="1:13" ht="60" x14ac:dyDescent="0.25">
      <c r="A52" s="154"/>
      <c r="B52" s="155"/>
      <c r="C52" s="154"/>
      <c r="D52" s="31" t="s">
        <v>90</v>
      </c>
      <c r="E52" s="35">
        <v>0</v>
      </c>
      <c r="F52" s="35">
        <v>0</v>
      </c>
      <c r="G52" s="92">
        <v>0</v>
      </c>
      <c r="H52" s="72"/>
      <c r="I52" s="92"/>
      <c r="J52" s="158"/>
      <c r="K52" s="11"/>
      <c r="L52" s="11"/>
      <c r="M52" s="11"/>
    </row>
    <row r="53" spans="1:13" ht="15" x14ac:dyDescent="0.25">
      <c r="A53" s="154">
        <v>2</v>
      </c>
      <c r="B53" s="155" t="s">
        <v>45</v>
      </c>
      <c r="C53" s="154" t="s">
        <v>21</v>
      </c>
      <c r="D53" s="31" t="s">
        <v>14</v>
      </c>
      <c r="E53" s="35">
        <f>E54</f>
        <v>4076.7</v>
      </c>
      <c r="F53" s="35">
        <f>F54</f>
        <v>4076.7</v>
      </c>
      <c r="G53" s="92">
        <v>0</v>
      </c>
      <c r="H53" s="72"/>
      <c r="I53" s="35">
        <v>99</v>
      </c>
      <c r="J53" s="158" t="s">
        <v>137</v>
      </c>
      <c r="K53" s="97"/>
      <c r="L53" s="97"/>
      <c r="M53" s="11"/>
    </row>
    <row r="54" spans="1:13" ht="15" x14ac:dyDescent="0.25">
      <c r="A54" s="154"/>
      <c r="B54" s="155"/>
      <c r="C54" s="154"/>
      <c r="D54" s="31" t="s">
        <v>22</v>
      </c>
      <c r="E54" s="35">
        <v>4076.7</v>
      </c>
      <c r="F54" s="35">
        <v>4076.7</v>
      </c>
      <c r="G54" s="92">
        <v>0</v>
      </c>
      <c r="H54" s="72"/>
      <c r="I54" s="35">
        <v>99</v>
      </c>
      <c r="J54" s="158"/>
      <c r="K54" s="11"/>
      <c r="L54" s="11"/>
      <c r="M54" s="11"/>
    </row>
    <row r="55" spans="1:13" ht="15" x14ac:dyDescent="0.25">
      <c r="A55" s="154"/>
      <c r="B55" s="155"/>
      <c r="C55" s="154"/>
      <c r="D55" s="31" t="s">
        <v>23</v>
      </c>
      <c r="E55" s="35">
        <v>0</v>
      </c>
      <c r="F55" s="35">
        <v>0</v>
      </c>
      <c r="G55" s="92">
        <v>0</v>
      </c>
      <c r="H55" s="72"/>
      <c r="I55" s="35"/>
      <c r="J55" s="158"/>
      <c r="K55" s="97"/>
      <c r="L55" s="11"/>
      <c r="M55" s="11"/>
    </row>
    <row r="56" spans="1:13" ht="15" x14ac:dyDescent="0.25">
      <c r="A56" s="154"/>
      <c r="B56" s="155"/>
      <c r="C56" s="154"/>
      <c r="D56" s="31" t="s">
        <v>24</v>
      </c>
      <c r="E56" s="35">
        <v>0</v>
      </c>
      <c r="F56" s="35">
        <v>0</v>
      </c>
      <c r="G56" s="92">
        <v>0</v>
      </c>
      <c r="H56" s="72"/>
      <c r="I56" s="92"/>
      <c r="J56" s="158"/>
      <c r="K56" s="11"/>
      <c r="L56" s="11"/>
      <c r="M56" s="11"/>
    </row>
    <row r="57" spans="1:13" ht="60" x14ac:dyDescent="0.25">
      <c r="A57" s="154"/>
      <c r="B57" s="155"/>
      <c r="C57" s="154"/>
      <c r="D57" s="31" t="s">
        <v>90</v>
      </c>
      <c r="E57" s="35">
        <v>0</v>
      </c>
      <c r="F57" s="35">
        <v>0</v>
      </c>
      <c r="G57" s="92">
        <v>0</v>
      </c>
      <c r="H57" s="72"/>
      <c r="I57" s="92"/>
      <c r="J57" s="158"/>
      <c r="K57" s="96"/>
      <c r="L57" s="11"/>
      <c r="M57" s="11"/>
    </row>
    <row r="58" spans="1:13" ht="15" x14ac:dyDescent="0.25">
      <c r="A58" s="154">
        <v>3</v>
      </c>
      <c r="B58" s="155" t="s">
        <v>34</v>
      </c>
      <c r="C58" s="154" t="s">
        <v>21</v>
      </c>
      <c r="D58" s="31" t="s">
        <v>14</v>
      </c>
      <c r="E58" s="35">
        <f>E59+E60+E61</f>
        <v>1122.2</v>
      </c>
      <c r="F58" s="35">
        <f>F59+F60+F61</f>
        <v>1120.8</v>
      </c>
      <c r="G58" s="92">
        <v>0</v>
      </c>
      <c r="H58" s="72"/>
      <c r="I58" s="35">
        <v>99</v>
      </c>
      <c r="J58" s="158" t="s">
        <v>174</v>
      </c>
      <c r="K58" s="11"/>
      <c r="L58" s="11"/>
      <c r="M58" s="11"/>
    </row>
    <row r="59" spans="1:13" ht="15" x14ac:dyDescent="0.25">
      <c r="A59" s="154"/>
      <c r="B59" s="155"/>
      <c r="C59" s="154"/>
      <c r="D59" s="31" t="s">
        <v>22</v>
      </c>
      <c r="E59" s="35">
        <v>1097.2</v>
      </c>
      <c r="F59" s="35">
        <v>1095.8</v>
      </c>
      <c r="G59" s="92">
        <v>0</v>
      </c>
      <c r="H59" s="72"/>
      <c r="I59" s="35">
        <v>99</v>
      </c>
      <c r="J59" s="158"/>
      <c r="K59" s="96"/>
      <c r="L59" s="11"/>
      <c r="M59" s="11"/>
    </row>
    <row r="60" spans="1:13" ht="15" x14ac:dyDescent="0.25">
      <c r="A60" s="154"/>
      <c r="B60" s="155"/>
      <c r="C60" s="154"/>
      <c r="D60" s="31" t="s">
        <v>23</v>
      </c>
      <c r="E60" s="35">
        <v>25</v>
      </c>
      <c r="F60" s="35">
        <v>25</v>
      </c>
      <c r="G60" s="92">
        <v>0</v>
      </c>
      <c r="H60" s="72"/>
      <c r="I60" s="35"/>
      <c r="J60" s="158"/>
      <c r="K60" s="96"/>
      <c r="L60" s="11"/>
      <c r="M60" s="11"/>
    </row>
    <row r="61" spans="1:13" ht="15" x14ac:dyDescent="0.25">
      <c r="A61" s="154"/>
      <c r="B61" s="155"/>
      <c r="C61" s="154"/>
      <c r="D61" s="31" t="s">
        <v>24</v>
      </c>
      <c r="E61" s="35">
        <v>0</v>
      </c>
      <c r="F61" s="35">
        <v>0</v>
      </c>
      <c r="G61" s="92">
        <v>0</v>
      </c>
      <c r="H61" s="72"/>
      <c r="I61" s="92"/>
      <c r="J61" s="158"/>
      <c r="K61" s="11"/>
      <c r="L61" s="11"/>
      <c r="M61" s="11"/>
    </row>
    <row r="62" spans="1:13" ht="56.25" customHeight="1" x14ac:dyDescent="0.25">
      <c r="A62" s="154"/>
      <c r="B62" s="155"/>
      <c r="C62" s="154"/>
      <c r="D62" s="31" t="s">
        <v>90</v>
      </c>
      <c r="E62" s="35">
        <v>0</v>
      </c>
      <c r="F62" s="35">
        <v>0</v>
      </c>
      <c r="G62" s="92">
        <v>0</v>
      </c>
      <c r="H62" s="72"/>
      <c r="I62" s="92"/>
      <c r="J62" s="158"/>
      <c r="K62" s="11"/>
      <c r="L62" s="11"/>
      <c r="M62" s="11"/>
    </row>
    <row r="63" spans="1:13" ht="18" customHeight="1" x14ac:dyDescent="0.25">
      <c r="A63" s="156" t="s">
        <v>43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1"/>
      <c r="L63" s="11"/>
      <c r="M63" s="11"/>
    </row>
    <row r="64" spans="1:13" ht="15" x14ac:dyDescent="0.25">
      <c r="A64" s="154">
        <v>1</v>
      </c>
      <c r="B64" s="155" t="s">
        <v>134</v>
      </c>
      <c r="C64" s="154" t="s">
        <v>21</v>
      </c>
      <c r="D64" s="31" t="s">
        <v>14</v>
      </c>
      <c r="E64" s="35">
        <f>E65+E66+E67+E68</f>
        <v>4924.8999999999996</v>
      </c>
      <c r="F64" s="35">
        <f>F65+F66+F67+F68</f>
        <v>4919.3999999999996</v>
      </c>
      <c r="G64" s="92">
        <v>0</v>
      </c>
      <c r="H64" s="72"/>
      <c r="I64" s="35">
        <v>99</v>
      </c>
      <c r="J64" s="158" t="s">
        <v>175</v>
      </c>
      <c r="K64" s="97"/>
      <c r="L64" s="97"/>
      <c r="M64" s="11"/>
    </row>
    <row r="65" spans="1:13" ht="15" x14ac:dyDescent="0.25">
      <c r="A65" s="154"/>
      <c r="B65" s="155"/>
      <c r="C65" s="154"/>
      <c r="D65" s="31" t="s">
        <v>22</v>
      </c>
      <c r="E65" s="35">
        <v>4924.8999999999996</v>
      </c>
      <c r="F65" s="35">
        <v>4919.3999999999996</v>
      </c>
      <c r="G65" s="92">
        <v>0</v>
      </c>
      <c r="H65" s="72"/>
      <c r="I65" s="35">
        <v>99</v>
      </c>
      <c r="J65" s="158"/>
      <c r="K65" s="96"/>
      <c r="L65" s="11"/>
      <c r="M65" s="11"/>
    </row>
    <row r="66" spans="1:13" ht="15" x14ac:dyDescent="0.25">
      <c r="A66" s="154"/>
      <c r="B66" s="155"/>
      <c r="C66" s="154"/>
      <c r="D66" s="31" t="s">
        <v>23</v>
      </c>
      <c r="E66" s="35">
        <v>0</v>
      </c>
      <c r="F66" s="35">
        <v>0</v>
      </c>
      <c r="G66" s="92">
        <v>0</v>
      </c>
      <c r="H66" s="72"/>
      <c r="I66" s="35"/>
      <c r="J66" s="158"/>
      <c r="K66" s="97"/>
      <c r="L66" s="97"/>
      <c r="M66" s="11"/>
    </row>
    <row r="67" spans="1:13" ht="15" x14ac:dyDescent="0.25">
      <c r="A67" s="154"/>
      <c r="B67" s="155"/>
      <c r="C67" s="154"/>
      <c r="D67" s="31" t="s">
        <v>24</v>
      </c>
      <c r="E67" s="35">
        <v>0</v>
      </c>
      <c r="F67" s="35">
        <v>0</v>
      </c>
      <c r="G67" s="92">
        <v>0</v>
      </c>
      <c r="H67" s="72"/>
      <c r="I67" s="92"/>
      <c r="J67" s="158"/>
      <c r="K67" s="11"/>
      <c r="L67" s="11"/>
      <c r="M67" s="11"/>
    </row>
    <row r="68" spans="1:13" ht="60" x14ac:dyDescent="0.25">
      <c r="A68" s="154"/>
      <c r="B68" s="155"/>
      <c r="C68" s="154"/>
      <c r="D68" s="31" t="s">
        <v>90</v>
      </c>
      <c r="E68" s="35">
        <v>0</v>
      </c>
      <c r="F68" s="35">
        <v>0</v>
      </c>
      <c r="G68" s="92"/>
      <c r="H68" s="72"/>
      <c r="I68" s="92"/>
      <c r="J68" s="158"/>
      <c r="K68" s="11"/>
      <c r="L68" s="11"/>
      <c r="M68" s="11"/>
    </row>
    <row r="69" spans="1:13" ht="15" x14ac:dyDescent="0.25">
      <c r="A69" s="154">
        <v>2</v>
      </c>
      <c r="B69" s="155" t="s">
        <v>135</v>
      </c>
      <c r="C69" s="154" t="s">
        <v>21</v>
      </c>
      <c r="D69" s="31" t="s">
        <v>14</v>
      </c>
      <c r="E69" s="35">
        <f>E70+E71+E72</f>
        <v>9046.6</v>
      </c>
      <c r="F69" s="35">
        <f>F70+F71+F72</f>
        <v>9046.2999999999993</v>
      </c>
      <c r="G69" s="92">
        <v>0</v>
      </c>
      <c r="H69" s="72"/>
      <c r="I69" s="35">
        <v>99</v>
      </c>
      <c r="J69" s="158" t="s">
        <v>176</v>
      </c>
      <c r="K69" s="11"/>
      <c r="L69" s="11"/>
      <c r="M69" s="11"/>
    </row>
    <row r="70" spans="1:13" ht="15" x14ac:dyDescent="0.25">
      <c r="A70" s="154"/>
      <c r="B70" s="155"/>
      <c r="C70" s="154"/>
      <c r="D70" s="31" t="s">
        <v>22</v>
      </c>
      <c r="E70" s="35">
        <v>2121.9</v>
      </c>
      <c r="F70" s="35">
        <v>2121.6</v>
      </c>
      <c r="G70" s="92">
        <v>0</v>
      </c>
      <c r="H70" s="72"/>
      <c r="I70" s="35">
        <v>99</v>
      </c>
      <c r="J70" s="158"/>
      <c r="K70" s="11"/>
      <c r="L70" s="11"/>
      <c r="M70" s="11"/>
    </row>
    <row r="71" spans="1:13" ht="15" x14ac:dyDescent="0.25">
      <c r="A71" s="154"/>
      <c r="B71" s="155"/>
      <c r="C71" s="154"/>
      <c r="D71" s="31" t="s">
        <v>23</v>
      </c>
      <c r="E71" s="35">
        <v>3405.8</v>
      </c>
      <c r="F71" s="35">
        <v>3405.8</v>
      </c>
      <c r="G71" s="92">
        <v>0</v>
      </c>
      <c r="H71" s="72"/>
      <c r="I71" s="35"/>
      <c r="J71" s="158"/>
      <c r="K71" s="11"/>
      <c r="L71" s="11"/>
      <c r="M71" s="11"/>
    </row>
    <row r="72" spans="1:13" ht="15" x14ac:dyDescent="0.25">
      <c r="A72" s="154"/>
      <c r="B72" s="155"/>
      <c r="C72" s="154"/>
      <c r="D72" s="31" t="s">
        <v>24</v>
      </c>
      <c r="E72" s="35">
        <v>3518.9</v>
      </c>
      <c r="F72" s="35">
        <v>3518.9</v>
      </c>
      <c r="G72" s="92">
        <v>0</v>
      </c>
      <c r="H72" s="72"/>
      <c r="I72" s="92"/>
      <c r="J72" s="158"/>
      <c r="K72" s="11"/>
      <c r="L72" s="11"/>
      <c r="M72" s="11"/>
    </row>
    <row r="73" spans="1:13" ht="103.5" customHeight="1" x14ac:dyDescent="0.25">
      <c r="A73" s="154"/>
      <c r="B73" s="155"/>
      <c r="C73" s="154"/>
      <c r="D73" s="31" t="s">
        <v>90</v>
      </c>
      <c r="E73" s="35">
        <v>0</v>
      </c>
      <c r="F73" s="35">
        <v>0</v>
      </c>
      <c r="G73" s="92"/>
      <c r="H73" s="72"/>
      <c r="I73" s="92"/>
      <c r="J73" s="158"/>
      <c r="K73" s="11"/>
      <c r="L73" s="11"/>
      <c r="M73" s="11"/>
    </row>
    <row r="74" spans="1:13" ht="15" x14ac:dyDescent="0.25">
      <c r="A74" s="154">
        <v>3</v>
      </c>
      <c r="B74" s="155" t="s">
        <v>35</v>
      </c>
      <c r="C74" s="154" t="s">
        <v>21</v>
      </c>
      <c r="D74" s="31" t="s">
        <v>14</v>
      </c>
      <c r="E74" s="35">
        <f>E75</f>
        <v>3450.5</v>
      </c>
      <c r="F74" s="35">
        <f>F75</f>
        <v>3450.5</v>
      </c>
      <c r="G74" s="92">
        <v>0</v>
      </c>
      <c r="H74" s="72"/>
      <c r="I74" s="35">
        <v>99</v>
      </c>
      <c r="J74" s="158" t="s">
        <v>137</v>
      </c>
      <c r="K74" s="11"/>
      <c r="L74" s="11"/>
      <c r="M74" s="11"/>
    </row>
    <row r="75" spans="1:13" ht="15" x14ac:dyDescent="0.25">
      <c r="A75" s="154"/>
      <c r="B75" s="155"/>
      <c r="C75" s="154"/>
      <c r="D75" s="31" t="s">
        <v>22</v>
      </c>
      <c r="E75" s="35">
        <v>3450.5</v>
      </c>
      <c r="F75" s="35">
        <v>3450.5</v>
      </c>
      <c r="G75" s="92">
        <v>0</v>
      </c>
      <c r="H75" s="72"/>
      <c r="I75" s="35">
        <v>99</v>
      </c>
      <c r="J75" s="158"/>
      <c r="K75" s="11"/>
      <c r="L75" s="11"/>
      <c r="M75" s="11"/>
    </row>
    <row r="76" spans="1:13" ht="15" x14ac:dyDescent="0.25">
      <c r="A76" s="154"/>
      <c r="B76" s="155"/>
      <c r="C76" s="154"/>
      <c r="D76" s="31" t="s">
        <v>23</v>
      </c>
      <c r="E76" s="35">
        <v>0</v>
      </c>
      <c r="F76" s="35">
        <v>0</v>
      </c>
      <c r="G76" s="92">
        <v>0</v>
      </c>
      <c r="H76" s="72"/>
      <c r="I76" s="35"/>
      <c r="J76" s="158"/>
      <c r="K76" s="11"/>
      <c r="L76" s="11"/>
      <c r="M76" s="11"/>
    </row>
    <row r="77" spans="1:13" ht="15" x14ac:dyDescent="0.25">
      <c r="A77" s="154"/>
      <c r="B77" s="155"/>
      <c r="C77" s="154"/>
      <c r="D77" s="31" t="s">
        <v>24</v>
      </c>
      <c r="E77" s="35">
        <v>0</v>
      </c>
      <c r="F77" s="35">
        <v>0</v>
      </c>
      <c r="G77" s="92">
        <v>0</v>
      </c>
      <c r="H77" s="72"/>
      <c r="I77" s="92"/>
      <c r="J77" s="158"/>
      <c r="K77" s="11"/>
      <c r="L77" s="11"/>
      <c r="M77" s="11"/>
    </row>
    <row r="78" spans="1:13" ht="60" x14ac:dyDescent="0.25">
      <c r="A78" s="154"/>
      <c r="B78" s="155"/>
      <c r="C78" s="154"/>
      <c r="D78" s="31" t="s">
        <v>90</v>
      </c>
      <c r="E78" s="35">
        <v>0</v>
      </c>
      <c r="F78" s="35">
        <v>0</v>
      </c>
      <c r="G78" s="92"/>
      <c r="H78" s="72"/>
      <c r="I78" s="92"/>
      <c r="J78" s="158"/>
      <c r="K78" s="11"/>
      <c r="L78" s="11"/>
      <c r="M78" s="11"/>
    </row>
    <row r="79" spans="1:13" ht="15" x14ac:dyDescent="0.25">
      <c r="A79" s="154">
        <v>4</v>
      </c>
      <c r="B79" s="155" t="s">
        <v>136</v>
      </c>
      <c r="C79" s="154" t="s">
        <v>21</v>
      </c>
      <c r="D79" s="31" t="s">
        <v>14</v>
      </c>
      <c r="E79" s="35">
        <v>0</v>
      </c>
      <c r="F79" s="35">
        <f>F80+F82</f>
        <v>0</v>
      </c>
      <c r="G79" s="92">
        <v>0</v>
      </c>
      <c r="H79" s="72"/>
      <c r="I79" s="35">
        <v>99</v>
      </c>
      <c r="J79" s="158" t="s">
        <v>137</v>
      </c>
      <c r="K79" s="11"/>
      <c r="L79" s="11"/>
      <c r="M79" s="11"/>
    </row>
    <row r="80" spans="1:13" ht="15" x14ac:dyDescent="0.25">
      <c r="A80" s="154"/>
      <c r="B80" s="155"/>
      <c r="C80" s="154"/>
      <c r="D80" s="31" t="s">
        <v>22</v>
      </c>
      <c r="E80" s="35">
        <v>0</v>
      </c>
      <c r="F80" s="35">
        <v>0</v>
      </c>
      <c r="G80" s="92">
        <v>0</v>
      </c>
      <c r="H80" s="72"/>
      <c r="I80" s="35">
        <v>99</v>
      </c>
      <c r="J80" s="158"/>
      <c r="K80" s="11"/>
      <c r="L80" s="11"/>
      <c r="M80" s="11"/>
    </row>
    <row r="81" spans="1:13" ht="15" x14ac:dyDescent="0.25">
      <c r="A81" s="154"/>
      <c r="B81" s="155"/>
      <c r="C81" s="154"/>
      <c r="D81" s="31" t="s">
        <v>23</v>
      </c>
      <c r="E81" s="35">
        <v>0</v>
      </c>
      <c r="F81" s="35">
        <v>0</v>
      </c>
      <c r="G81" s="92">
        <v>0</v>
      </c>
      <c r="H81" s="72"/>
      <c r="I81" s="35"/>
      <c r="J81" s="158"/>
      <c r="K81" s="11"/>
      <c r="L81" s="11"/>
      <c r="M81" s="11"/>
    </row>
    <row r="82" spans="1:13" ht="15" x14ac:dyDescent="0.25">
      <c r="A82" s="154"/>
      <c r="B82" s="155"/>
      <c r="C82" s="154"/>
      <c r="D82" s="31" t="s">
        <v>24</v>
      </c>
      <c r="E82" s="35">
        <v>0</v>
      </c>
      <c r="F82" s="35">
        <v>0</v>
      </c>
      <c r="G82" s="92">
        <v>0</v>
      </c>
      <c r="H82" s="72"/>
      <c r="I82" s="92"/>
      <c r="J82" s="158"/>
      <c r="K82" s="11"/>
      <c r="L82" s="11"/>
      <c r="M82" s="11"/>
    </row>
    <row r="83" spans="1:13" ht="60" x14ac:dyDescent="0.25">
      <c r="A83" s="154"/>
      <c r="B83" s="155"/>
      <c r="C83" s="154"/>
      <c r="D83" s="31" t="s">
        <v>90</v>
      </c>
      <c r="E83" s="35">
        <v>0</v>
      </c>
      <c r="F83" s="35">
        <v>0</v>
      </c>
      <c r="G83" s="92"/>
      <c r="H83" s="72"/>
      <c r="I83" s="92"/>
      <c r="J83" s="158"/>
      <c r="K83" s="96"/>
      <c r="L83" s="11"/>
      <c r="M83" s="11"/>
    </row>
    <row r="84" spans="1:13" ht="15" x14ac:dyDescent="0.25">
      <c r="A84" s="154">
        <v>5</v>
      </c>
      <c r="B84" s="155" t="s">
        <v>36</v>
      </c>
      <c r="C84" s="154" t="s">
        <v>21</v>
      </c>
      <c r="D84" s="31" t="s">
        <v>14</v>
      </c>
      <c r="E84" s="35">
        <f>E85+E86</f>
        <v>1318.5</v>
      </c>
      <c r="F84" s="35">
        <f>F85+F86</f>
        <v>1318.5</v>
      </c>
      <c r="G84" s="92">
        <v>0</v>
      </c>
      <c r="H84" s="72"/>
      <c r="I84" s="35">
        <v>99</v>
      </c>
      <c r="J84" s="149" t="s">
        <v>137</v>
      </c>
      <c r="K84" s="11"/>
      <c r="L84" s="11"/>
      <c r="M84" s="11"/>
    </row>
    <row r="85" spans="1:13" ht="15" x14ac:dyDescent="0.25">
      <c r="A85" s="154"/>
      <c r="B85" s="155"/>
      <c r="C85" s="154"/>
      <c r="D85" s="31" t="s">
        <v>22</v>
      </c>
      <c r="E85" s="35">
        <v>867.3</v>
      </c>
      <c r="F85" s="35">
        <v>867.3</v>
      </c>
      <c r="G85" s="92">
        <v>0</v>
      </c>
      <c r="H85" s="72"/>
      <c r="I85" s="35">
        <v>99</v>
      </c>
      <c r="J85" s="150"/>
      <c r="K85" s="97"/>
      <c r="L85" s="11"/>
      <c r="M85" s="11"/>
    </row>
    <row r="86" spans="1:13" ht="15" x14ac:dyDescent="0.25">
      <c r="A86" s="154"/>
      <c r="B86" s="155"/>
      <c r="C86" s="154"/>
      <c r="D86" s="31" t="s">
        <v>23</v>
      </c>
      <c r="E86" s="35">
        <v>451.2</v>
      </c>
      <c r="F86" s="35">
        <v>451.2</v>
      </c>
      <c r="G86" s="92">
        <v>0</v>
      </c>
      <c r="H86" s="72"/>
      <c r="I86" s="35"/>
      <c r="J86" s="150"/>
      <c r="K86" s="11"/>
      <c r="L86" s="11"/>
      <c r="M86" s="11"/>
    </row>
    <row r="87" spans="1:13" ht="15" x14ac:dyDescent="0.25">
      <c r="A87" s="154"/>
      <c r="B87" s="155"/>
      <c r="C87" s="154"/>
      <c r="D87" s="31" t="s">
        <v>24</v>
      </c>
      <c r="E87" s="35">
        <v>0</v>
      </c>
      <c r="F87" s="35">
        <v>0</v>
      </c>
      <c r="G87" s="92">
        <v>0</v>
      </c>
      <c r="H87" s="72"/>
      <c r="I87" s="92"/>
      <c r="J87" s="150"/>
      <c r="K87" s="11"/>
      <c r="L87" s="11"/>
      <c r="M87" s="11"/>
    </row>
    <row r="88" spans="1:13" ht="75.75" customHeight="1" x14ac:dyDescent="0.25">
      <c r="A88" s="154"/>
      <c r="B88" s="155"/>
      <c r="C88" s="154"/>
      <c r="D88" s="31" t="s">
        <v>90</v>
      </c>
      <c r="E88" s="35">
        <v>0</v>
      </c>
      <c r="F88" s="35">
        <v>0</v>
      </c>
      <c r="G88" s="92"/>
      <c r="H88" s="72"/>
      <c r="I88" s="92"/>
      <c r="J88" s="150"/>
      <c r="K88" s="11"/>
      <c r="L88" s="11"/>
      <c r="M88" s="11"/>
    </row>
    <row r="89" spans="1:13" ht="15" x14ac:dyDescent="0.25">
      <c r="A89" s="156" t="s">
        <v>44</v>
      </c>
      <c r="B89" s="157"/>
      <c r="C89" s="157"/>
      <c r="D89" s="157"/>
      <c r="E89" s="157"/>
      <c r="F89" s="157"/>
      <c r="G89" s="157"/>
      <c r="H89" s="157"/>
      <c r="I89" s="157"/>
      <c r="J89" s="157"/>
      <c r="K89" s="11"/>
      <c r="L89" s="11"/>
      <c r="M89" s="11"/>
    </row>
    <row r="90" spans="1:13" ht="15" x14ac:dyDescent="0.25">
      <c r="A90" s="154">
        <v>1</v>
      </c>
      <c r="B90" s="155" t="s">
        <v>37</v>
      </c>
      <c r="C90" s="154" t="s">
        <v>21</v>
      </c>
      <c r="D90" s="31" t="s">
        <v>14</v>
      </c>
      <c r="E90" s="35">
        <f>E91</f>
        <v>50686.1</v>
      </c>
      <c r="F90" s="35">
        <f>F91</f>
        <v>50632.800000000003</v>
      </c>
      <c r="G90" s="92">
        <v>0</v>
      </c>
      <c r="H90" s="72"/>
      <c r="I90" s="35">
        <v>99</v>
      </c>
      <c r="J90" s="149" t="s">
        <v>177</v>
      </c>
      <c r="K90" s="11"/>
      <c r="L90" s="11"/>
      <c r="M90" s="11"/>
    </row>
    <row r="91" spans="1:13" ht="15" x14ac:dyDescent="0.25">
      <c r="A91" s="154"/>
      <c r="B91" s="155"/>
      <c r="C91" s="154"/>
      <c r="D91" s="31" t="s">
        <v>22</v>
      </c>
      <c r="E91" s="35">
        <v>50686.1</v>
      </c>
      <c r="F91" s="35">
        <v>50632.800000000003</v>
      </c>
      <c r="G91" s="92">
        <v>0</v>
      </c>
      <c r="H91" s="72"/>
      <c r="I91" s="35">
        <v>99</v>
      </c>
      <c r="J91" s="150"/>
      <c r="K91" s="11"/>
      <c r="L91" s="11"/>
      <c r="M91" s="11"/>
    </row>
    <row r="92" spans="1:13" ht="15" x14ac:dyDescent="0.25">
      <c r="A92" s="154"/>
      <c r="B92" s="155"/>
      <c r="C92" s="154"/>
      <c r="D92" s="31" t="s">
        <v>23</v>
      </c>
      <c r="E92" s="35">
        <v>0</v>
      </c>
      <c r="F92" s="35">
        <v>0</v>
      </c>
      <c r="G92" s="92">
        <v>0</v>
      </c>
      <c r="H92" s="72"/>
      <c r="I92" s="35"/>
      <c r="J92" s="150"/>
      <c r="K92" s="11"/>
      <c r="L92" s="11"/>
      <c r="M92" s="11"/>
    </row>
    <row r="93" spans="1:13" ht="15" x14ac:dyDescent="0.25">
      <c r="A93" s="154"/>
      <c r="B93" s="155"/>
      <c r="C93" s="154"/>
      <c r="D93" s="31" t="s">
        <v>24</v>
      </c>
      <c r="E93" s="35">
        <v>0</v>
      </c>
      <c r="F93" s="35">
        <v>0</v>
      </c>
      <c r="G93" s="92">
        <v>0</v>
      </c>
      <c r="H93" s="72"/>
      <c r="I93" s="92"/>
      <c r="J93" s="150"/>
      <c r="K93" s="11"/>
      <c r="L93" s="11"/>
      <c r="M93" s="11"/>
    </row>
    <row r="94" spans="1:13" ht="60" x14ac:dyDescent="0.25">
      <c r="A94" s="154"/>
      <c r="B94" s="155"/>
      <c r="C94" s="154"/>
      <c r="D94" s="31" t="s">
        <v>90</v>
      </c>
      <c r="E94" s="35">
        <v>0</v>
      </c>
      <c r="F94" s="35">
        <v>0</v>
      </c>
      <c r="G94" s="92">
        <v>0</v>
      </c>
      <c r="H94" s="72"/>
      <c r="I94" s="92"/>
      <c r="J94" s="151"/>
      <c r="K94" s="11"/>
      <c r="L94" s="11"/>
      <c r="M94" s="11"/>
    </row>
    <row r="95" spans="1:13" ht="15" x14ac:dyDescent="0.25">
      <c r="A95" s="73" t="s">
        <v>128</v>
      </c>
      <c r="B95" s="74"/>
      <c r="C95" s="74"/>
      <c r="D95" s="79"/>
      <c r="E95" s="75"/>
      <c r="F95" s="75"/>
      <c r="G95" s="76"/>
      <c r="H95" s="77"/>
      <c r="I95" s="78"/>
      <c r="J95" s="77"/>
      <c r="K95" s="11"/>
      <c r="L95" s="11"/>
      <c r="M95" s="11"/>
    </row>
    <row r="96" spans="1:13" x14ac:dyDescent="0.25">
      <c r="A96" s="73" t="s">
        <v>159</v>
      </c>
      <c r="B96" s="74"/>
      <c r="C96" s="74"/>
      <c r="D96" s="73"/>
      <c r="E96" s="80"/>
      <c r="F96" s="80"/>
      <c r="G96" s="76"/>
      <c r="H96" s="77"/>
      <c r="I96" s="78"/>
      <c r="J96" s="77"/>
      <c r="K96" s="11"/>
      <c r="L96" s="11"/>
      <c r="M96" s="11"/>
    </row>
    <row r="97" spans="1:13" x14ac:dyDescent="0.25">
      <c r="A97" s="1"/>
      <c r="B97" s="74"/>
      <c r="C97" s="74"/>
      <c r="D97" s="74"/>
      <c r="E97" s="80"/>
      <c r="F97" s="80"/>
      <c r="G97" s="76"/>
      <c r="H97" s="77"/>
      <c r="I97" s="78"/>
      <c r="J97" s="77"/>
      <c r="K97" s="11"/>
      <c r="L97" s="11"/>
      <c r="M97" s="11"/>
    </row>
    <row r="98" spans="1:13" x14ac:dyDescent="0.25">
      <c r="A98" s="10"/>
      <c r="B98" s="11"/>
      <c r="C98" s="11"/>
      <c r="D98" s="11"/>
      <c r="E98" s="12"/>
      <c r="F98" s="12"/>
      <c r="G98" s="13"/>
      <c r="H98" s="14"/>
      <c r="I98" s="15"/>
      <c r="J98" s="14"/>
      <c r="K98" s="11"/>
      <c r="L98" s="11"/>
      <c r="M98" s="11"/>
    </row>
    <row r="99" spans="1:13" x14ac:dyDescent="0.25">
      <c r="A99" s="10"/>
      <c r="B99" s="11"/>
      <c r="C99" s="11"/>
      <c r="D99" s="11"/>
      <c r="E99" s="12"/>
      <c r="F99" s="12"/>
      <c r="G99" s="13"/>
      <c r="H99" s="14"/>
      <c r="I99" s="15"/>
      <c r="J99" s="14"/>
      <c r="K99" s="11"/>
      <c r="L99" s="11"/>
      <c r="M99" s="11"/>
    </row>
    <row r="100" spans="1:13" x14ac:dyDescent="0.25">
      <c r="A100" s="10"/>
      <c r="B100" s="11"/>
      <c r="C100" s="11"/>
      <c r="D100" s="11"/>
      <c r="E100" s="12"/>
      <c r="F100" s="12"/>
      <c r="G100" s="13"/>
      <c r="H100" s="14"/>
      <c r="I100" s="15"/>
      <c r="J100" s="14"/>
      <c r="K100" s="11"/>
      <c r="L100" s="11"/>
      <c r="M100" s="11"/>
    </row>
    <row r="101" spans="1:13" x14ac:dyDescent="0.25">
      <c r="A101" s="10"/>
      <c r="B101" s="11"/>
      <c r="C101" s="11"/>
      <c r="D101" s="11"/>
      <c r="E101" s="12"/>
      <c r="F101" s="12"/>
      <c r="G101" s="13"/>
      <c r="H101" s="14"/>
      <c r="I101" s="15"/>
      <c r="J101" s="14"/>
    </row>
    <row r="102" spans="1:13" x14ac:dyDescent="0.25">
      <c r="A102" s="10"/>
      <c r="B102" s="11"/>
      <c r="C102" s="11"/>
      <c r="D102" s="11"/>
      <c r="E102" s="12"/>
      <c r="F102" s="12"/>
      <c r="G102" s="13"/>
      <c r="H102" s="14"/>
      <c r="I102" s="15"/>
      <c r="J102" s="14"/>
    </row>
  </sheetData>
  <mergeCells count="80">
    <mergeCell ref="A41:J41"/>
    <mergeCell ref="A47:J47"/>
    <mergeCell ref="A63:J63"/>
    <mergeCell ref="A89:J89"/>
    <mergeCell ref="A84:A88"/>
    <mergeCell ref="B84:B88"/>
    <mergeCell ref="C84:C88"/>
    <mergeCell ref="J84:J88"/>
    <mergeCell ref="A69:A73"/>
    <mergeCell ref="A74:A78"/>
    <mergeCell ref="B74:B78"/>
    <mergeCell ref="C74:C78"/>
    <mergeCell ref="J74:J78"/>
    <mergeCell ref="A53:A57"/>
    <mergeCell ref="B53:B57"/>
    <mergeCell ref="C53:C57"/>
    <mergeCell ref="A90:A94"/>
    <mergeCell ref="B90:B94"/>
    <mergeCell ref="C90:C94"/>
    <mergeCell ref="J90:J94"/>
    <mergeCell ref="A64:A68"/>
    <mergeCell ref="B64:B68"/>
    <mergeCell ref="C64:C68"/>
    <mergeCell ref="J64:J68"/>
    <mergeCell ref="B69:B73"/>
    <mergeCell ref="C69:C73"/>
    <mergeCell ref="J69:J73"/>
    <mergeCell ref="A79:A83"/>
    <mergeCell ref="B79:B83"/>
    <mergeCell ref="C79:C83"/>
    <mergeCell ref="J79:J83"/>
    <mergeCell ref="J53:J57"/>
    <mergeCell ref="A58:A62"/>
    <mergeCell ref="B58:B62"/>
    <mergeCell ref="C58:C62"/>
    <mergeCell ref="J58:J62"/>
    <mergeCell ref="A42:A46"/>
    <mergeCell ref="B42:B46"/>
    <mergeCell ref="C42:C46"/>
    <mergeCell ref="J42:J46"/>
    <mergeCell ref="A48:A52"/>
    <mergeCell ref="B48:B52"/>
    <mergeCell ref="C48:C52"/>
    <mergeCell ref="J48:J52"/>
    <mergeCell ref="A35:A40"/>
    <mergeCell ref="B35:B40"/>
    <mergeCell ref="C35:C40"/>
    <mergeCell ref="J35:J40"/>
    <mergeCell ref="A12:J12"/>
    <mergeCell ref="A23:J23"/>
    <mergeCell ref="A34:J34"/>
    <mergeCell ref="J29:J33"/>
    <mergeCell ref="C13:C17"/>
    <mergeCell ref="A29:A33"/>
    <mergeCell ref="B29:B33"/>
    <mergeCell ref="C29:C33"/>
    <mergeCell ref="A24:A28"/>
    <mergeCell ref="B24:B28"/>
    <mergeCell ref="C24:C28"/>
    <mergeCell ref="J6:J11"/>
    <mergeCell ref="J13:J17"/>
    <mergeCell ref="J18:J22"/>
    <mergeCell ref="J24:J28"/>
    <mergeCell ref="A6:A11"/>
    <mergeCell ref="B6:B11"/>
    <mergeCell ref="C6:C11"/>
    <mergeCell ref="A18:A22"/>
    <mergeCell ref="B18:B22"/>
    <mergeCell ref="C18:C22"/>
    <mergeCell ref="A13:A17"/>
    <mergeCell ref="B13:B17"/>
    <mergeCell ref="B2:B4"/>
    <mergeCell ref="A2:A4"/>
    <mergeCell ref="D2:D4"/>
    <mergeCell ref="E3:E4"/>
    <mergeCell ref="A1:J1"/>
    <mergeCell ref="E2:I2"/>
    <mergeCell ref="J2:J4"/>
    <mergeCell ref="F3:I4"/>
    <mergeCell ref="C2:C4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sqref="A1:G33"/>
    </sheetView>
  </sheetViews>
  <sheetFormatPr defaultRowHeight="15" x14ac:dyDescent="0.25"/>
  <cols>
    <col min="2" max="2" width="28" customWidth="1"/>
    <col min="3" max="3" width="11.5703125" bestFit="1" customWidth="1"/>
    <col min="7" max="7" width="10.5703125" customWidth="1"/>
  </cols>
  <sheetData>
    <row r="1" spans="1:8" ht="39" customHeight="1" x14ac:dyDescent="0.25">
      <c r="A1" s="176" t="s">
        <v>173</v>
      </c>
      <c r="B1" s="131"/>
      <c r="C1" s="131"/>
      <c r="D1" s="131"/>
      <c r="E1" s="131"/>
      <c r="F1" s="131"/>
      <c r="G1" s="131"/>
    </row>
    <row r="2" spans="1:8" x14ac:dyDescent="0.25">
      <c r="A2" s="178" t="s">
        <v>0</v>
      </c>
      <c r="B2" s="180" t="s">
        <v>145</v>
      </c>
      <c r="C2" s="180" t="s">
        <v>146</v>
      </c>
      <c r="D2" s="180" t="s">
        <v>147</v>
      </c>
      <c r="E2" s="182" t="s">
        <v>148</v>
      </c>
      <c r="F2" s="180" t="s">
        <v>149</v>
      </c>
      <c r="G2" s="180" t="s">
        <v>150</v>
      </c>
    </row>
    <row r="3" spans="1:8" x14ac:dyDescent="0.25">
      <c r="A3" s="178"/>
      <c r="B3" s="180"/>
      <c r="C3" s="180"/>
      <c r="D3" s="180"/>
      <c r="E3" s="182"/>
      <c r="F3" s="180"/>
      <c r="G3" s="180"/>
    </row>
    <row r="4" spans="1:8" x14ac:dyDescent="0.25">
      <c r="A4" s="179"/>
      <c r="B4" s="181"/>
      <c r="C4" s="181"/>
      <c r="D4" s="180"/>
      <c r="E4" s="183"/>
      <c r="F4" s="181"/>
      <c r="G4" s="181"/>
    </row>
    <row r="5" spans="1:8" ht="15.75" x14ac:dyDescent="0.25">
      <c r="A5" s="84" t="s">
        <v>15</v>
      </c>
      <c r="B5" s="85">
        <v>2</v>
      </c>
      <c r="C5" s="85">
        <v>3</v>
      </c>
      <c r="D5" s="86">
        <v>4</v>
      </c>
      <c r="E5" s="85">
        <v>5</v>
      </c>
      <c r="F5" s="85">
        <v>6</v>
      </c>
      <c r="G5" s="85">
        <v>7</v>
      </c>
    </row>
    <row r="6" spans="1:8" x14ac:dyDescent="0.25">
      <c r="A6" s="169" t="s">
        <v>151</v>
      </c>
      <c r="B6" s="170"/>
      <c r="C6" s="170"/>
      <c r="D6" s="170"/>
      <c r="E6" s="170"/>
      <c r="F6" s="170"/>
      <c r="G6" s="171"/>
    </row>
    <row r="7" spans="1:8" x14ac:dyDescent="0.25">
      <c r="A7" s="172"/>
      <c r="B7" s="173"/>
      <c r="C7" s="173"/>
      <c r="D7" s="173"/>
      <c r="E7" s="173"/>
      <c r="F7" s="173"/>
      <c r="G7" s="174"/>
    </row>
    <row r="8" spans="1:8" ht="0.75" customHeight="1" x14ac:dyDescent="0.25">
      <c r="A8" s="172"/>
      <c r="B8" s="173"/>
      <c r="C8" s="173"/>
      <c r="D8" s="173"/>
      <c r="E8" s="173"/>
      <c r="F8" s="173"/>
      <c r="G8" s="174"/>
    </row>
    <row r="9" spans="1:8" hidden="1" x14ac:dyDescent="0.25">
      <c r="A9" s="172"/>
      <c r="B9" s="173"/>
      <c r="C9" s="173"/>
      <c r="D9" s="173"/>
      <c r="E9" s="173"/>
      <c r="F9" s="173"/>
      <c r="G9" s="174"/>
    </row>
    <row r="10" spans="1:8" hidden="1" x14ac:dyDescent="0.25">
      <c r="A10" s="175"/>
      <c r="B10" s="176"/>
      <c r="C10" s="176"/>
      <c r="D10" s="176"/>
      <c r="E10" s="176"/>
      <c r="F10" s="176"/>
      <c r="G10" s="177"/>
    </row>
    <row r="11" spans="1:8" x14ac:dyDescent="0.25">
      <c r="A11" s="166" t="s">
        <v>152</v>
      </c>
      <c r="B11" s="167"/>
      <c r="C11" s="167"/>
      <c r="D11" s="167"/>
      <c r="E11" s="167"/>
      <c r="F11" s="167"/>
      <c r="G11" s="168"/>
    </row>
    <row r="12" spans="1:8" ht="45" x14ac:dyDescent="0.25">
      <c r="A12" s="108" t="s">
        <v>16</v>
      </c>
      <c r="B12" s="31" t="s">
        <v>47</v>
      </c>
      <c r="C12" s="109">
        <v>1</v>
      </c>
      <c r="D12" s="109">
        <v>0.99</v>
      </c>
      <c r="E12" s="110">
        <v>0.99</v>
      </c>
      <c r="F12" s="110">
        <f>C12/E12</f>
        <v>1.01</v>
      </c>
      <c r="G12" s="110">
        <f>C12/D12</f>
        <v>1.01</v>
      </c>
      <c r="H12" s="90"/>
    </row>
    <row r="13" spans="1:8" x14ac:dyDescent="0.25">
      <c r="A13" s="160" t="s">
        <v>154</v>
      </c>
      <c r="B13" s="161"/>
      <c r="C13" s="161"/>
      <c r="D13" s="161"/>
      <c r="E13" s="161"/>
      <c r="F13" s="161"/>
      <c r="G13" s="162"/>
      <c r="H13" s="90"/>
    </row>
    <row r="14" spans="1:8" ht="60" x14ac:dyDescent="0.25">
      <c r="A14" s="108" t="s">
        <v>16</v>
      </c>
      <c r="B14" s="31" t="s">
        <v>48</v>
      </c>
      <c r="C14" s="89">
        <f>Показатели!E7/Показатели!D7</f>
        <v>1.05</v>
      </c>
      <c r="D14" s="89">
        <v>1</v>
      </c>
      <c r="E14" s="111">
        <v>0.99</v>
      </c>
      <c r="F14" s="87" t="s">
        <v>153</v>
      </c>
      <c r="G14" s="89">
        <f>C14/D14</f>
        <v>1.05</v>
      </c>
      <c r="H14" s="90"/>
    </row>
    <row r="15" spans="1:8" x14ac:dyDescent="0.25">
      <c r="A15" s="160" t="s">
        <v>94</v>
      </c>
      <c r="B15" s="161"/>
      <c r="C15" s="161"/>
      <c r="D15" s="161"/>
      <c r="E15" s="161"/>
      <c r="F15" s="161"/>
      <c r="G15" s="162"/>
      <c r="H15" s="90"/>
    </row>
    <row r="16" spans="1:8" ht="45" x14ac:dyDescent="0.25">
      <c r="A16" s="108" t="s">
        <v>16</v>
      </c>
      <c r="B16" s="31" t="s">
        <v>49</v>
      </c>
      <c r="C16" s="89">
        <f>Показатели!E8/Показатели!D8</f>
        <v>1.02</v>
      </c>
      <c r="D16" s="111">
        <v>0.99</v>
      </c>
      <c r="E16" s="111">
        <v>0.99</v>
      </c>
      <c r="F16" s="87" t="s">
        <v>153</v>
      </c>
      <c r="G16" s="89">
        <f>C16/D16</f>
        <v>1.03</v>
      </c>
      <c r="H16" s="90"/>
    </row>
    <row r="17" spans="1:8" x14ac:dyDescent="0.25">
      <c r="A17" s="160" t="s">
        <v>155</v>
      </c>
      <c r="B17" s="161"/>
      <c r="C17" s="161"/>
      <c r="D17" s="161"/>
      <c r="E17" s="161"/>
      <c r="F17" s="161"/>
      <c r="G17" s="162"/>
      <c r="H17" s="90"/>
    </row>
    <row r="18" spans="1:8" ht="30" x14ac:dyDescent="0.25">
      <c r="A18" s="108" t="s">
        <v>16</v>
      </c>
      <c r="B18" s="31" t="s">
        <v>50</v>
      </c>
      <c r="C18" s="89">
        <f>Показатели!E9/Показатели!D9</f>
        <v>1.21</v>
      </c>
      <c r="D18" s="89">
        <v>1</v>
      </c>
      <c r="E18" s="111">
        <v>0.99</v>
      </c>
      <c r="F18" s="87" t="s">
        <v>153</v>
      </c>
      <c r="G18" s="89">
        <f>C18/D18</f>
        <v>1.21</v>
      </c>
      <c r="H18" s="90"/>
    </row>
    <row r="19" spans="1:8" x14ac:dyDescent="0.25">
      <c r="A19" s="160" t="s">
        <v>108</v>
      </c>
      <c r="B19" s="161"/>
      <c r="C19" s="161"/>
      <c r="D19" s="161"/>
      <c r="E19" s="161"/>
      <c r="F19" s="161"/>
      <c r="G19" s="162"/>
      <c r="H19" s="90"/>
    </row>
    <row r="20" spans="1:8" ht="90" x14ac:dyDescent="0.25">
      <c r="A20" s="108" t="s">
        <v>16</v>
      </c>
      <c r="B20" s="91" t="s">
        <v>51</v>
      </c>
      <c r="C20" s="89">
        <f>Показатели!E10/Показатели!D10</f>
        <v>1</v>
      </c>
      <c r="D20" s="89">
        <v>1</v>
      </c>
      <c r="E20" s="89">
        <v>1</v>
      </c>
      <c r="F20" s="87" t="s">
        <v>153</v>
      </c>
      <c r="G20" s="89">
        <f>C20/D20</f>
        <v>1</v>
      </c>
      <c r="H20" s="90"/>
    </row>
    <row r="21" spans="1:8" ht="30" x14ac:dyDescent="0.25">
      <c r="A21" s="108" t="s">
        <v>17</v>
      </c>
      <c r="B21" s="91" t="s">
        <v>52</v>
      </c>
      <c r="C21" s="89">
        <f>Показатели!E11/Показатели!D11</f>
        <v>1</v>
      </c>
      <c r="D21" s="89">
        <v>1</v>
      </c>
      <c r="E21" s="89">
        <v>1</v>
      </c>
      <c r="F21" s="87" t="s">
        <v>153</v>
      </c>
      <c r="G21" s="89">
        <f t="shared" ref="G21:G22" si="0">C21/D21</f>
        <v>1</v>
      </c>
      <c r="H21" s="90"/>
    </row>
    <row r="22" spans="1:8" ht="60" x14ac:dyDescent="0.25">
      <c r="A22" s="108" t="s">
        <v>18</v>
      </c>
      <c r="B22" s="91" t="s">
        <v>53</v>
      </c>
      <c r="C22" s="89">
        <f>Показатели!E12/Показатели!D12</f>
        <v>1</v>
      </c>
      <c r="D22" s="89">
        <v>0.99</v>
      </c>
      <c r="E22" s="89">
        <v>0.99</v>
      </c>
      <c r="F22" s="87" t="s">
        <v>153</v>
      </c>
      <c r="G22" s="89">
        <f t="shared" si="0"/>
        <v>1.01</v>
      </c>
      <c r="H22" s="90"/>
    </row>
    <row r="23" spans="1:8" ht="29.25" customHeight="1" x14ac:dyDescent="0.25">
      <c r="A23" s="160" t="s">
        <v>99</v>
      </c>
      <c r="B23" s="161"/>
      <c r="C23" s="161"/>
      <c r="D23" s="161"/>
      <c r="E23" s="161"/>
      <c r="F23" s="161"/>
      <c r="G23" s="162"/>
      <c r="H23" s="90"/>
    </row>
    <row r="24" spans="1:8" ht="90" x14ac:dyDescent="0.25">
      <c r="A24" s="108" t="s">
        <v>16</v>
      </c>
      <c r="B24" s="91" t="s">
        <v>158</v>
      </c>
      <c r="C24" s="89">
        <f>Показатели!E13/Показатели!D13</f>
        <v>1</v>
      </c>
      <c r="D24" s="111">
        <v>0.99</v>
      </c>
      <c r="E24" s="111">
        <v>0.99</v>
      </c>
      <c r="F24" s="87" t="s">
        <v>153</v>
      </c>
      <c r="G24" s="89">
        <f>C24/D24</f>
        <v>1.01</v>
      </c>
      <c r="H24" s="90"/>
    </row>
    <row r="25" spans="1:8" ht="125.25" customHeight="1" x14ac:dyDescent="0.25">
      <c r="A25" s="108" t="s">
        <v>17</v>
      </c>
      <c r="B25" s="31" t="s">
        <v>162</v>
      </c>
      <c r="C25" s="109">
        <f>Показатели!E14/Показатели!D14</f>
        <v>0.92</v>
      </c>
      <c r="D25" s="109">
        <v>1</v>
      </c>
      <c r="E25" s="109">
        <v>1</v>
      </c>
      <c r="F25" s="87" t="s">
        <v>153</v>
      </c>
      <c r="G25" s="89">
        <f>C25/D25</f>
        <v>0.92</v>
      </c>
      <c r="H25" s="90"/>
    </row>
    <row r="26" spans="1:8" ht="84.75" customHeight="1" x14ac:dyDescent="0.25">
      <c r="A26" s="108" t="s">
        <v>18</v>
      </c>
      <c r="B26" s="31" t="s">
        <v>163</v>
      </c>
      <c r="C26" s="109">
        <f>Показатели!E15/Показатели!D15</f>
        <v>1</v>
      </c>
      <c r="D26" s="109">
        <v>1</v>
      </c>
      <c r="E26" s="109">
        <v>1</v>
      </c>
      <c r="F26" s="108" t="s">
        <v>153</v>
      </c>
      <c r="G26" s="89">
        <f>C26/D26</f>
        <v>1</v>
      </c>
      <c r="H26" s="90"/>
    </row>
    <row r="27" spans="1:8" ht="113.25" customHeight="1" x14ac:dyDescent="0.25">
      <c r="A27" s="108" t="s">
        <v>19</v>
      </c>
      <c r="B27" s="31" t="s">
        <v>164</v>
      </c>
      <c r="C27" s="109">
        <v>1</v>
      </c>
      <c r="D27" s="109">
        <v>1</v>
      </c>
      <c r="E27" s="109">
        <v>1</v>
      </c>
      <c r="F27" s="109" t="s">
        <v>153</v>
      </c>
      <c r="G27" s="89">
        <f>C27/D27</f>
        <v>1</v>
      </c>
      <c r="H27" s="90"/>
    </row>
    <row r="28" spans="1:8" ht="66.75" customHeight="1" x14ac:dyDescent="0.25">
      <c r="A28" s="107" t="s">
        <v>20</v>
      </c>
      <c r="B28" s="112" t="s">
        <v>165</v>
      </c>
      <c r="C28" s="113">
        <v>1</v>
      </c>
      <c r="D28" s="113">
        <v>1</v>
      </c>
      <c r="E28" s="113">
        <v>1</v>
      </c>
      <c r="F28" s="113" t="s">
        <v>153</v>
      </c>
      <c r="G28" s="89">
        <f>C28/D28</f>
        <v>1</v>
      </c>
      <c r="H28" s="90"/>
    </row>
    <row r="29" spans="1:8" x14ac:dyDescent="0.25">
      <c r="A29" s="160" t="s">
        <v>156</v>
      </c>
      <c r="B29" s="161"/>
      <c r="C29" s="161"/>
      <c r="D29" s="161"/>
      <c r="E29" s="161"/>
      <c r="F29" s="161"/>
      <c r="G29" s="162"/>
      <c r="H29" s="90"/>
    </row>
    <row r="30" spans="1:8" ht="60" x14ac:dyDescent="0.25">
      <c r="A30" s="108" t="s">
        <v>16</v>
      </c>
      <c r="B30" s="91" t="s">
        <v>55</v>
      </c>
      <c r="C30" s="111">
        <v>1.05</v>
      </c>
      <c r="D30" s="111">
        <v>0.99</v>
      </c>
      <c r="E30" s="111">
        <v>0.99</v>
      </c>
      <c r="F30" s="87" t="s">
        <v>153</v>
      </c>
      <c r="G30" s="89">
        <f>C30/D30</f>
        <v>1.06</v>
      </c>
      <c r="H30" s="90"/>
    </row>
    <row r="31" spans="1:8" x14ac:dyDescent="0.25">
      <c r="A31" s="163" t="s">
        <v>157</v>
      </c>
      <c r="B31" s="164"/>
      <c r="C31" s="164"/>
      <c r="D31" s="164"/>
      <c r="E31" s="165"/>
      <c r="F31" s="114">
        <f>F12</f>
        <v>1.01</v>
      </c>
      <c r="G31" s="114">
        <f>(G30+G28+G27+G26+G25+G24+G22+G21+G20+G18+G16+G14+G12)/13</f>
        <v>1.02</v>
      </c>
      <c r="H31" s="90"/>
    </row>
    <row r="32" spans="1:8" x14ac:dyDescent="0.25">
      <c r="A32" s="50"/>
      <c r="B32" s="50"/>
      <c r="C32" s="50"/>
      <c r="D32" s="50"/>
      <c r="E32" s="50"/>
      <c r="F32" s="50"/>
      <c r="G32" s="50"/>
    </row>
    <row r="33" spans="1:4" x14ac:dyDescent="0.25">
      <c r="A33" t="s">
        <v>128</v>
      </c>
      <c r="D33" t="s">
        <v>129</v>
      </c>
    </row>
  </sheetData>
  <mergeCells count="17">
    <mergeCell ref="A6:G10"/>
    <mergeCell ref="A1:G1"/>
    <mergeCell ref="A2:A4"/>
    <mergeCell ref="B2:B4"/>
    <mergeCell ref="C2:C4"/>
    <mergeCell ref="D2:D4"/>
    <mergeCell ref="E2:E4"/>
    <mergeCell ref="F2:F4"/>
    <mergeCell ref="G2:G4"/>
    <mergeCell ref="A29:G29"/>
    <mergeCell ref="A31:E31"/>
    <mergeCell ref="A11:G11"/>
    <mergeCell ref="A13:G13"/>
    <mergeCell ref="A15:G15"/>
    <mergeCell ref="A17:G17"/>
    <mergeCell ref="A19:G19"/>
    <mergeCell ref="A23:G23"/>
  </mergeCells>
  <conditionalFormatting sqref="A12 A24:A27">
    <cfRule type="cellIs" dxfId="7" priority="9" operator="greaterThan">
      <formula>1</formula>
    </cfRule>
  </conditionalFormatting>
  <conditionalFormatting sqref="A13:A14">
    <cfRule type="cellIs" dxfId="6" priority="8" operator="greaterThan">
      <formula>1</formula>
    </cfRule>
  </conditionalFormatting>
  <conditionalFormatting sqref="A16 A18">
    <cfRule type="cellIs" dxfId="5" priority="7" operator="greaterThan">
      <formula>1</formula>
    </cfRule>
  </conditionalFormatting>
  <conditionalFormatting sqref="A15">
    <cfRule type="cellIs" dxfId="4" priority="6" operator="greaterThan">
      <formula>1</formula>
    </cfRule>
  </conditionalFormatting>
  <conditionalFormatting sqref="A17">
    <cfRule type="cellIs" dxfId="3" priority="5" operator="greaterThan">
      <formula>1</formula>
    </cfRule>
  </conditionalFormatting>
  <conditionalFormatting sqref="A19:A22">
    <cfRule type="cellIs" dxfId="2" priority="4" operator="greaterThan">
      <formula>1</formula>
    </cfRule>
  </conditionalFormatting>
  <conditionalFormatting sqref="A23 A30">
    <cfRule type="cellIs" dxfId="1" priority="2" operator="greaterThan">
      <formula>1</formula>
    </cfRule>
  </conditionalFormatting>
  <conditionalFormatting sqref="A29">
    <cfRule type="cellIs" dxfId="0" priority="1" operator="greaterThan">
      <formula>1</formula>
    </cfRule>
  </conditionalFormatting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степень выполн. осн.мероприят</vt:lpstr>
      <vt:lpstr>Финансирование</vt:lpstr>
      <vt:lpstr>Эффективность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k47-5</cp:lastModifiedBy>
  <cp:lastPrinted>2023-02-06T09:05:06Z</cp:lastPrinted>
  <dcterms:created xsi:type="dcterms:W3CDTF">2017-07-18T05:54:07Z</dcterms:created>
  <dcterms:modified xsi:type="dcterms:W3CDTF">2023-02-06T09:05:51Z</dcterms:modified>
</cp:coreProperties>
</file>